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en\Internet\Düsenrechner\2023\"/>
    </mc:Choice>
  </mc:AlternateContent>
  <bookViews>
    <workbookView showSheetTabs="0" xWindow="0" yWindow="0" windowWidth="28800" windowHeight="11700"/>
  </bookViews>
  <sheets>
    <sheet name="Gießwagen" sheetId="2" r:id="rId1"/>
  </sheets>
  <externalReferences>
    <externalReference r:id="rId2"/>
    <externalReference r:id="rId3"/>
    <externalReference r:id="rId4"/>
    <externalReference r:id="rId5"/>
  </externalReferences>
  <definedNames>
    <definedName name="_ABW">'[1]vK Querverteilung'!$C$15:$C$134,'[1]vK Querverteilung'!$H$15:$H$134,'[1]vK Querverteilung'!$M$15:$M$134,'[1]vK Querverteilung'!$R$15:$R$134</definedName>
    <definedName name="_Fill" hidden="1">[2]MESS!$AC$184:$AC$233</definedName>
    <definedName name="_MW">'[1]vK Querverteilung'!$B$15:$B$74,'[1]vK Querverteilung'!$G$15:$G$74,'[1]vK Querverteilung'!$L$15:$L$74,'[1]vK Querverteilung'!$Q$15:$Q$74</definedName>
    <definedName name="_spb2">#REF!,#REF!,#REF!</definedName>
    <definedName name="_spd2">#REF!,#REF!,#REF!,#REF!,#REF!</definedName>
    <definedName name="_spd3">#REF!,#REF!,#REF!,#REF!,#REF!</definedName>
    <definedName name="_Werte">'[1]vK Querverteilung'!$B$15:$B$134,'[1]vK Querverteilung'!$G$15:$G$134,'[1]vK Querverteilung'!$L$15:$L$134,'[1]vK Querverteilung'!$Q$15:$Q$134</definedName>
    <definedName name="_Werte1">'[1]vK Querverteilung'!$D$15:$D$134,'[1]vK Querverteilung'!$I$15:$I$134,'[1]vK Querverteilung'!$N$15:$N$134,'[1]vK Querverteilung'!$S$15:$S$134</definedName>
    <definedName name="bar">#REF!</definedName>
    <definedName name="_xlnm.Print_Area" localSheetId="0">Gießwagen!$A$1:$N$28</definedName>
    <definedName name="Messwerte">'[1]vK Querverteilung'!$B$15:$B$74,'[1]vK Querverteilung'!$G$15:$G$74</definedName>
    <definedName name="spAnzahlQ">#REF!,#REF!,#REF!,#REF!,#REF!</definedName>
    <definedName name="spb">#REF!</definedName>
    <definedName name="spd">'[3]VK-Berechnung, Düsenausstoß'!$D$17:$D$76</definedName>
    <definedName name="spi">'[4]VK-Berechnung, Düsenausstoß'!$I$22:$I$61</definedName>
    <definedName name="spk">'[4]VK-Berechnung, Düsenausstoß'!$K$22:$K$61</definedName>
    <definedName name="spMaxQ">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2" l="1"/>
  <c r="E26" i="2"/>
  <c r="D26" i="2"/>
  <c r="L23" i="2"/>
  <c r="K23" i="2"/>
  <c r="J23" i="2"/>
  <c r="I23" i="2"/>
  <c r="H23" i="2"/>
  <c r="G23" i="2"/>
  <c r="F23" i="2"/>
  <c r="E23" i="2"/>
  <c r="D23" i="2"/>
  <c r="C23" i="2"/>
  <c r="G20" i="2"/>
  <c r="H13" i="2"/>
  <c r="H12" i="2"/>
  <c r="H11" i="2"/>
  <c r="H10" i="2"/>
  <c r="H9" i="2"/>
  <c r="G9" i="2"/>
  <c r="C9" i="2"/>
  <c r="K26" i="2" s="1"/>
  <c r="B9" i="2"/>
  <c r="H8" i="2"/>
  <c r="H7" i="2"/>
  <c r="M6" i="2"/>
  <c r="L6" i="2"/>
  <c r="K6" i="2"/>
  <c r="J6" i="2"/>
  <c r="I6" i="2"/>
  <c r="H6" i="2"/>
  <c r="H5" i="2"/>
  <c r="H4" i="2"/>
  <c r="H14" i="2" s="1"/>
  <c r="C12" i="2" s="1"/>
  <c r="E12" i="2" s="1"/>
  <c r="B20" i="2" l="1"/>
  <c r="I10" i="2"/>
  <c r="I5" i="2"/>
  <c r="J5" i="2"/>
  <c r="M5" i="2"/>
  <c r="F26" i="2"/>
  <c r="G26" i="2"/>
  <c r="H26" i="2"/>
  <c r="I26" i="2"/>
  <c r="J26" i="2"/>
  <c r="C26" i="2"/>
  <c r="J10" i="2" l="1"/>
  <c r="L5" i="2"/>
  <c r="K5" i="2"/>
  <c r="E25" i="2"/>
  <c r="L25" i="2"/>
  <c r="D25" i="2"/>
  <c r="J25" i="2"/>
  <c r="G25" i="2"/>
  <c r="K25" i="2"/>
  <c r="C25" i="2"/>
  <c r="B25" i="2"/>
  <c r="I25" i="2"/>
  <c r="H25" i="2"/>
  <c r="F25" i="2"/>
</calcChain>
</file>

<file path=xl/sharedStrings.xml><?xml version="1.0" encoding="utf-8"?>
<sst xmlns="http://schemas.openxmlformats.org/spreadsheetml/2006/main" count="8" uniqueCount="8">
  <si>
    <t>Eingaben zur Berechnung der Fahrgeschwindigkeit und Wasseraufwandmenge</t>
  </si>
  <si>
    <t>02</t>
  </si>
  <si>
    <t>Gießwagenbreite</t>
  </si>
  <si>
    <t>ausgelitert (l/min)</t>
  </si>
  <si>
    <t>Spritzdruck</t>
  </si>
  <si>
    <t>Düsenabstand</t>
  </si>
  <si>
    <t>Wasseraufwandmenge</t>
  </si>
  <si>
    <t>Düsenfarbe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</si>
</sst>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\ &quot;m³/h&quot;"/>
    <numFmt numFmtId="165" formatCode="0\ &quot;s&quot;"/>
    <numFmt numFmtId="166" formatCode="0\ &quot;l/min&quot;"/>
    <numFmt numFmtId="167" formatCode="0\ &quot;m&quot;"/>
    <numFmt numFmtId="168" formatCode="0\ &quot;m/min&quot;"/>
    <numFmt numFmtId="169" formatCode="0.0\ &quot;km/h&quot;"/>
    <numFmt numFmtId="170" formatCode="0.00\ &quot;km/h&quot;"/>
    <numFmt numFmtId="171" formatCode="0.00\ &quot;l/min&quot;"/>
    <numFmt numFmtId="172" formatCode="0.00\ &quot;m³/h&quot;"/>
    <numFmt numFmtId="173" formatCode="0.0\ &quot;m&quot;"/>
    <numFmt numFmtId="174" formatCode="0.0"/>
    <numFmt numFmtId="175" formatCode="0.0\ &quot;bar&quot;"/>
    <numFmt numFmtId="176" formatCode="0\ &quot;l/ha&quot;"/>
  </numFmts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008351"/>
        <bgColor indexed="64"/>
      </patternFill>
    </fill>
    <fill>
      <patternFill patternType="solid">
        <fgColor rgb="FFFACA30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004F7C"/>
        <bgColor indexed="64"/>
      </patternFill>
    </fill>
    <fill>
      <patternFill patternType="solid">
        <fgColor rgb="FFA72920"/>
        <bgColor indexed="64"/>
      </patternFill>
    </fill>
    <fill>
      <patternFill patternType="solid">
        <fgColor rgb="FF5A3826"/>
        <bgColor indexed="64"/>
      </patternFill>
    </fill>
    <fill>
      <patternFill patternType="solid">
        <fgColor rgb="FF9B9B9B"/>
        <bgColor indexed="64"/>
      </patternFill>
    </fill>
    <fill>
      <patternFill patternType="solid">
        <fgColor rgb="FFF1F0EA"/>
        <bgColor indexed="64"/>
      </patternFill>
    </fill>
    <fill>
      <patternFill patternType="solid">
        <fgColor rgb="FF0089B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7" fillId="0" borderId="0"/>
  </cellStyleXfs>
  <cellXfs count="78">
    <xf numFmtId="0" fontId="0" fillId="0" borderId="0" xfId="0"/>
    <xf numFmtId="0" fontId="1" fillId="2" borderId="0" xfId="1" applyFill="1" applyProtection="1">
      <protection hidden="1"/>
    </xf>
    <xf numFmtId="0" fontId="5" fillId="3" borderId="0" xfId="2" applyFont="1" applyFill="1" applyAlignment="1" applyProtection="1">
      <protection hidden="1"/>
    </xf>
    <xf numFmtId="0" fontId="4" fillId="3" borderId="0" xfId="2" applyFill="1" applyProtection="1">
      <protection hidden="1"/>
    </xf>
    <xf numFmtId="0" fontId="5" fillId="2" borderId="0" xfId="2" applyFont="1" applyFill="1" applyAlignment="1" applyProtection="1">
      <protection hidden="1"/>
    </xf>
    <xf numFmtId="0" fontId="6" fillId="2" borderId="0" xfId="3" applyFill="1" applyBorder="1" applyAlignment="1" applyProtection="1">
      <alignment horizontal="center"/>
      <protection hidden="1"/>
    </xf>
    <xf numFmtId="0" fontId="4" fillId="2" borderId="0" xfId="2" applyFill="1" applyProtection="1">
      <protection hidden="1"/>
    </xf>
    <xf numFmtId="0" fontId="8" fillId="2" borderId="0" xfId="4" applyFont="1" applyFill="1" applyProtection="1">
      <protection hidden="1"/>
    </xf>
    <xf numFmtId="164" fontId="3" fillId="2" borderId="1" xfId="4" applyNumberFormat="1" applyFont="1" applyFill="1" applyBorder="1" applyAlignment="1" applyProtection="1">
      <alignment horizontal="center"/>
      <protection hidden="1"/>
    </xf>
    <xf numFmtId="165" fontId="4" fillId="4" borderId="1" xfId="2" applyNumberFormat="1" applyFill="1" applyBorder="1" applyAlignment="1" applyProtection="1">
      <alignment horizontal="center"/>
      <protection locked="0"/>
    </xf>
    <xf numFmtId="0" fontId="3" fillId="2" borderId="1" xfId="4" applyFont="1" applyFill="1" applyBorder="1" applyAlignment="1" applyProtection="1">
      <alignment horizontal="center" vertical="center"/>
      <protection hidden="1"/>
    </xf>
    <xf numFmtId="0" fontId="7" fillId="2" borderId="0" xfId="5" applyFill="1" applyProtection="1">
      <protection hidden="1"/>
    </xf>
    <xf numFmtId="166" fontId="3" fillId="2" borderId="1" xfId="4" applyNumberFormat="1" applyFont="1" applyFill="1" applyBorder="1" applyAlignment="1" applyProtection="1">
      <alignment horizontal="center"/>
      <protection hidden="1"/>
    </xf>
    <xf numFmtId="167" fontId="4" fillId="4" borderId="1" xfId="2" applyNumberFormat="1" applyFill="1" applyBorder="1" applyAlignment="1" applyProtection="1">
      <alignment horizontal="center"/>
      <protection locked="0"/>
    </xf>
    <xf numFmtId="0" fontId="1" fillId="2" borderId="0" xfId="4" applyFont="1" applyFill="1" applyProtection="1">
      <protection hidden="1"/>
    </xf>
    <xf numFmtId="168" fontId="3" fillId="2" borderId="1" xfId="5" applyNumberFormat="1" applyFont="1" applyFill="1" applyBorder="1" applyProtection="1">
      <protection hidden="1"/>
    </xf>
    <xf numFmtId="169" fontId="3" fillId="2" borderId="1" xfId="5" applyNumberFormat="1" applyFont="1" applyFill="1" applyBorder="1" applyProtection="1">
      <protection hidden="1"/>
    </xf>
    <xf numFmtId="170" fontId="4" fillId="4" borderId="1" xfId="2" applyNumberFormat="1" applyFill="1" applyBorder="1" applyAlignment="1" applyProtection="1">
      <alignment horizontal="center"/>
      <protection locked="0"/>
    </xf>
    <xf numFmtId="168" fontId="3" fillId="2" borderId="1" xfId="1" applyNumberFormat="1" applyFont="1" applyFill="1" applyBorder="1" applyAlignment="1" applyProtection="1">
      <alignment horizontal="center" vertical="center"/>
      <protection hidden="1"/>
    </xf>
    <xf numFmtId="171" fontId="3" fillId="2" borderId="1" xfId="4" applyNumberFormat="1" applyFont="1" applyFill="1" applyBorder="1" applyAlignment="1" applyProtection="1">
      <alignment horizontal="center"/>
      <protection hidden="1"/>
    </xf>
    <xf numFmtId="49" fontId="4" fillId="4" borderId="1" xfId="2" applyNumberFormat="1" applyFill="1" applyBorder="1" applyAlignment="1" applyProtection="1">
      <alignment horizontal="center"/>
      <protection locked="0"/>
    </xf>
    <xf numFmtId="0" fontId="8" fillId="2" borderId="0" xfId="1" applyFont="1" applyFill="1" applyAlignment="1" applyProtection="1">
      <alignment horizontal="center" vertical="center"/>
      <protection hidden="1"/>
    </xf>
    <xf numFmtId="171" fontId="4" fillId="4" borderId="1" xfId="2" applyNumberFormat="1" applyFill="1" applyBorder="1" applyAlignment="1" applyProtection="1">
      <alignment horizontal="center"/>
      <protection locked="0"/>
    </xf>
    <xf numFmtId="173" fontId="4" fillId="4" borderId="1" xfId="2" applyNumberFormat="1" applyFill="1" applyBorder="1" applyAlignment="1" applyProtection="1">
      <alignment horizontal="center"/>
      <protection locked="0"/>
    </xf>
    <xf numFmtId="0" fontId="3" fillId="2" borderId="0" xfId="4" applyFont="1" applyFill="1" applyProtection="1">
      <protection hidden="1"/>
    </xf>
    <xf numFmtId="0" fontId="7" fillId="2" borderId="0" xfId="1" applyFont="1" applyFill="1" applyAlignment="1" applyProtection="1">
      <alignment horizontal="center"/>
      <protection hidden="1"/>
    </xf>
    <xf numFmtId="174" fontId="8" fillId="2" borderId="0" xfId="4" applyNumberFormat="1" applyFont="1" applyFill="1" applyProtection="1">
      <protection hidden="1"/>
    </xf>
    <xf numFmtId="175" fontId="4" fillId="4" borderId="1" xfId="2" applyNumberFormat="1" applyFill="1" applyBorder="1" applyAlignment="1" applyProtection="1">
      <alignment horizontal="center"/>
      <protection locked="0"/>
    </xf>
    <xf numFmtId="0" fontId="9" fillId="2" borderId="0" xfId="1" applyFont="1" applyFill="1" applyAlignment="1" applyProtection="1">
      <alignment horizontal="center"/>
      <protection hidden="1"/>
    </xf>
    <xf numFmtId="176" fontId="3" fillId="2" borderId="1" xfId="1" applyNumberFormat="1" applyFont="1" applyFill="1" applyBorder="1" applyAlignment="1" applyProtection="1">
      <alignment horizontal="center"/>
      <protection hidden="1"/>
    </xf>
    <xf numFmtId="2" fontId="1" fillId="2" borderId="0" xfId="1" applyNumberFormat="1" applyFill="1" applyBorder="1" applyProtection="1">
      <protection hidden="1"/>
    </xf>
    <xf numFmtId="176" fontId="10" fillId="2" borderId="5" xfId="4" applyNumberFormat="1" applyFont="1" applyFill="1" applyBorder="1" applyAlignment="1" applyProtection="1">
      <alignment horizontal="center" vertical="center"/>
      <protection hidden="1"/>
    </xf>
    <xf numFmtId="175" fontId="10" fillId="5" borderId="4" xfId="4" applyNumberFormat="1" applyFont="1" applyFill="1" applyBorder="1" applyAlignment="1" applyProtection="1">
      <alignment horizontal="center" vertical="center"/>
      <protection hidden="1"/>
    </xf>
    <xf numFmtId="175" fontId="10" fillId="6" borderId="4" xfId="4" applyNumberFormat="1" applyFont="1" applyFill="1" applyBorder="1" applyAlignment="1" applyProtection="1">
      <alignment horizontal="center" vertical="center"/>
      <protection hidden="1"/>
    </xf>
    <xf numFmtId="175" fontId="10" fillId="7" borderId="4" xfId="4" applyNumberFormat="1" applyFont="1" applyFill="1" applyBorder="1" applyAlignment="1" applyProtection="1">
      <alignment horizontal="center" vertical="center"/>
      <protection hidden="1"/>
    </xf>
    <xf numFmtId="175" fontId="11" fillId="8" borderId="4" xfId="4" applyNumberFormat="1" applyFont="1" applyFill="1" applyBorder="1" applyAlignment="1" applyProtection="1">
      <alignment horizontal="center" vertical="center"/>
      <protection hidden="1"/>
    </xf>
    <xf numFmtId="175" fontId="11" fillId="9" borderId="4" xfId="4" applyNumberFormat="1" applyFont="1" applyFill="1" applyBorder="1" applyAlignment="1" applyProtection="1">
      <alignment horizontal="center" vertical="center"/>
      <protection hidden="1"/>
    </xf>
    <xf numFmtId="175" fontId="11" fillId="10" borderId="4" xfId="4" applyNumberFormat="1" applyFont="1" applyFill="1" applyBorder="1" applyAlignment="1" applyProtection="1">
      <alignment horizontal="center" vertical="center"/>
      <protection hidden="1"/>
    </xf>
    <xf numFmtId="175" fontId="11" fillId="11" borderId="4" xfId="4" applyNumberFormat="1" applyFont="1" applyFill="1" applyBorder="1" applyAlignment="1" applyProtection="1">
      <alignment horizontal="center" vertical="center"/>
      <protection hidden="1"/>
    </xf>
    <xf numFmtId="175" fontId="10" fillId="12" borderId="4" xfId="4" applyNumberFormat="1" applyFont="1" applyFill="1" applyBorder="1" applyAlignment="1" applyProtection="1">
      <alignment horizontal="center" vertical="center"/>
      <protection hidden="1"/>
    </xf>
    <xf numFmtId="175" fontId="10" fillId="13" borderId="5" xfId="4" applyNumberFormat="1" applyFont="1" applyFill="1" applyBorder="1" applyAlignment="1" applyProtection="1">
      <alignment horizontal="center" vertical="center"/>
      <protection hidden="1"/>
    </xf>
    <xf numFmtId="175" fontId="10" fillId="14" borderId="1" xfId="4" applyNumberFormat="1" applyFont="1" applyFill="1" applyBorder="1" applyAlignment="1" applyProtection="1">
      <alignment horizontal="center" vertical="center"/>
      <protection hidden="1"/>
    </xf>
    <xf numFmtId="176" fontId="12" fillId="4" borderId="1" xfId="2" applyNumberFormat="1" applyFont="1" applyFill="1" applyBorder="1" applyAlignment="1" applyProtection="1">
      <alignment horizontal="center" vertical="center"/>
      <protection locked="0"/>
    </xf>
    <xf numFmtId="175" fontId="10" fillId="5" borderId="1" xfId="4" applyNumberFormat="1" applyFont="1" applyFill="1" applyBorder="1" applyAlignment="1" applyProtection="1">
      <alignment horizontal="center" vertical="center"/>
      <protection hidden="1"/>
    </xf>
    <xf numFmtId="175" fontId="10" fillId="6" borderId="1" xfId="4" applyNumberFormat="1" applyFont="1" applyFill="1" applyBorder="1" applyAlignment="1" applyProtection="1">
      <alignment horizontal="center" vertical="center"/>
      <protection hidden="1"/>
    </xf>
    <xf numFmtId="175" fontId="10" fillId="7" borderId="1" xfId="4" applyNumberFormat="1" applyFont="1" applyFill="1" applyBorder="1" applyAlignment="1" applyProtection="1">
      <alignment horizontal="center" vertical="center"/>
      <protection hidden="1"/>
    </xf>
    <xf numFmtId="175" fontId="11" fillId="8" borderId="1" xfId="4" applyNumberFormat="1" applyFont="1" applyFill="1" applyBorder="1" applyAlignment="1" applyProtection="1">
      <alignment horizontal="center" vertical="center"/>
      <protection hidden="1"/>
    </xf>
    <xf numFmtId="175" fontId="11" fillId="9" borderId="1" xfId="4" applyNumberFormat="1" applyFont="1" applyFill="1" applyBorder="1" applyAlignment="1" applyProtection="1">
      <alignment horizontal="center" vertical="center"/>
      <protection hidden="1"/>
    </xf>
    <xf numFmtId="175" fontId="11" fillId="10" borderId="1" xfId="4" applyNumberFormat="1" applyFont="1" applyFill="1" applyBorder="1" applyAlignment="1" applyProtection="1">
      <alignment horizontal="center" vertical="center"/>
      <protection hidden="1"/>
    </xf>
    <xf numFmtId="175" fontId="11" fillId="11" borderId="1" xfId="4" applyNumberFormat="1" applyFont="1" applyFill="1" applyBorder="1" applyAlignment="1" applyProtection="1">
      <alignment horizontal="center" vertical="center"/>
      <protection hidden="1"/>
    </xf>
    <xf numFmtId="175" fontId="10" fillId="12" borderId="1" xfId="4" applyNumberFormat="1" applyFont="1" applyFill="1" applyBorder="1" applyAlignment="1" applyProtection="1">
      <alignment horizontal="center" vertical="center"/>
      <protection hidden="1"/>
    </xf>
    <xf numFmtId="175" fontId="10" fillId="13" borderId="6" xfId="4" applyNumberFormat="1" applyFont="1" applyFill="1" applyBorder="1" applyAlignment="1" applyProtection="1">
      <alignment horizontal="center" vertical="center"/>
      <protection hidden="1"/>
    </xf>
    <xf numFmtId="171" fontId="3" fillId="2" borderId="1" xfId="4" applyNumberFormat="1" applyFont="1" applyFill="1" applyBorder="1" applyAlignment="1" applyProtection="1">
      <alignment horizontal="center" shrinkToFit="1"/>
      <protection hidden="1"/>
    </xf>
    <xf numFmtId="172" fontId="3" fillId="2" borderId="1" xfId="4" applyNumberFormat="1" applyFont="1" applyFill="1" applyBorder="1" applyAlignment="1" applyProtection="1">
      <alignment horizontal="center" shrinkToFit="1"/>
      <protection hidden="1"/>
    </xf>
    <xf numFmtId="0" fontId="11" fillId="11" borderId="2" xfId="4" applyFont="1" applyFill="1" applyBorder="1" applyAlignment="1" applyProtection="1">
      <alignment horizontal="center" vertical="center"/>
      <protection hidden="1"/>
    </xf>
    <xf numFmtId="0" fontId="11" fillId="11" borderId="4" xfId="4" applyFont="1" applyFill="1" applyBorder="1" applyAlignment="1" applyProtection="1">
      <alignment horizontal="center" vertical="center"/>
      <protection hidden="1"/>
    </xf>
    <xf numFmtId="0" fontId="10" fillId="12" borderId="2" xfId="4" applyFont="1" applyFill="1" applyBorder="1" applyAlignment="1" applyProtection="1">
      <alignment horizontal="center" vertical="center"/>
      <protection hidden="1"/>
    </xf>
    <xf numFmtId="0" fontId="10" fillId="12" borderId="4" xfId="4" applyFont="1" applyFill="1" applyBorder="1" applyAlignment="1" applyProtection="1">
      <alignment horizontal="center" vertical="center"/>
      <protection hidden="1"/>
    </xf>
    <xf numFmtId="0" fontId="10" fillId="13" borderId="3" xfId="4" applyFont="1" applyFill="1" applyBorder="1" applyAlignment="1" applyProtection="1">
      <alignment horizontal="center" vertical="center"/>
      <protection hidden="1"/>
    </xf>
    <xf numFmtId="0" fontId="10" fillId="13" borderId="5" xfId="4" applyFont="1" applyFill="1" applyBorder="1" applyAlignment="1" applyProtection="1">
      <alignment horizontal="center" vertical="center"/>
      <protection hidden="1"/>
    </xf>
    <xf numFmtId="0" fontId="10" fillId="14" borderId="2" xfId="4" applyFont="1" applyFill="1" applyBorder="1" applyAlignment="1" applyProtection="1">
      <alignment horizontal="center" vertical="center"/>
      <protection hidden="1"/>
    </xf>
    <xf numFmtId="0" fontId="10" fillId="14" borderId="4" xfId="4" applyFont="1" applyFill="1" applyBorder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left" vertical="center"/>
      <protection hidden="1"/>
    </xf>
    <xf numFmtId="0" fontId="10" fillId="2" borderId="2" xfId="4" applyFont="1" applyFill="1" applyBorder="1" applyAlignment="1" applyProtection="1">
      <alignment horizontal="center" vertical="center"/>
      <protection hidden="1"/>
    </xf>
    <xf numFmtId="0" fontId="10" fillId="2" borderId="4" xfId="4" applyFont="1" applyFill="1" applyBorder="1" applyAlignment="1" applyProtection="1">
      <alignment horizontal="center" vertical="center"/>
      <protection hidden="1"/>
    </xf>
    <xf numFmtId="0" fontId="10" fillId="5" borderId="2" xfId="4" applyFont="1" applyFill="1" applyBorder="1" applyAlignment="1" applyProtection="1">
      <alignment horizontal="center" vertical="center"/>
      <protection hidden="1"/>
    </xf>
    <xf numFmtId="0" fontId="10" fillId="5" borderId="4" xfId="4" applyFont="1" applyFill="1" applyBorder="1" applyAlignment="1" applyProtection="1">
      <alignment horizontal="center" vertical="center"/>
      <protection hidden="1"/>
    </xf>
    <xf numFmtId="0" fontId="10" fillId="6" borderId="2" xfId="4" applyFont="1" applyFill="1" applyBorder="1" applyAlignment="1" applyProtection="1">
      <alignment horizontal="center" vertical="center"/>
      <protection hidden="1"/>
    </xf>
    <xf numFmtId="0" fontId="10" fillId="6" borderId="4" xfId="4" applyFont="1" applyFill="1" applyBorder="1" applyAlignment="1" applyProtection="1">
      <alignment horizontal="center" vertical="center"/>
      <protection hidden="1"/>
    </xf>
    <xf numFmtId="0" fontId="10" fillId="7" borderId="2" xfId="4" applyFont="1" applyFill="1" applyBorder="1" applyAlignment="1" applyProtection="1">
      <alignment horizontal="center" vertical="center"/>
      <protection hidden="1"/>
    </xf>
    <xf numFmtId="0" fontId="10" fillId="7" borderId="4" xfId="4" applyFont="1" applyFill="1" applyBorder="1" applyAlignment="1" applyProtection="1">
      <alignment horizontal="center" vertical="center"/>
      <protection hidden="1"/>
    </xf>
    <xf numFmtId="0" fontId="11" fillId="8" borderId="2" xfId="4" applyFont="1" applyFill="1" applyBorder="1" applyAlignment="1" applyProtection="1">
      <alignment horizontal="center" vertical="center"/>
      <protection hidden="1"/>
    </xf>
    <xf numFmtId="0" fontId="11" fillId="8" borderId="4" xfId="4" applyFont="1" applyFill="1" applyBorder="1" applyAlignment="1" applyProtection="1">
      <alignment horizontal="center" vertical="center"/>
      <protection hidden="1"/>
    </xf>
    <xf numFmtId="0" fontId="11" fillId="9" borderId="2" xfId="4" applyFont="1" applyFill="1" applyBorder="1" applyAlignment="1" applyProtection="1">
      <alignment horizontal="center" vertical="center"/>
      <protection hidden="1"/>
    </xf>
    <xf numFmtId="0" fontId="11" fillId="9" borderId="4" xfId="4" applyFont="1" applyFill="1" applyBorder="1" applyAlignment="1" applyProtection="1">
      <alignment horizontal="center" vertical="center"/>
      <protection hidden="1"/>
    </xf>
    <xf numFmtId="0" fontId="11" fillId="10" borderId="2" xfId="4" applyFont="1" applyFill="1" applyBorder="1" applyAlignment="1" applyProtection="1">
      <alignment horizontal="center" vertical="center"/>
      <protection hidden="1"/>
    </xf>
    <xf numFmtId="0" fontId="11" fillId="10" borderId="4" xfId="4" applyFont="1" applyFill="1" applyBorder="1" applyAlignment="1" applyProtection="1">
      <alignment horizontal="center" vertical="center"/>
      <protection hidden="1"/>
    </xf>
  </cellXfs>
  <cellStyles count="6">
    <cellStyle name="Link" xfId="3" builtinId="8"/>
    <cellStyle name="Standard" xfId="0" builtinId="0"/>
    <cellStyle name="Standard 2" xfId="1"/>
    <cellStyle name="Standard 3" xfId="2"/>
    <cellStyle name="Standard_Mappe4_1" xfId="4"/>
    <cellStyle name="Standard_Zierpflanzenberatung" xfId="5"/>
  </cellStyles>
  <dxfs count="3"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00FF0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295275</xdr:colOff>
      <xdr:row>4</xdr:row>
      <xdr:rowOff>28575</xdr:rowOff>
    </xdr:from>
    <xdr:ext cx="4133850" cy="609600"/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2457450" y="866775"/>
          <a:ext cx="4133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zur Ermittlung der Fahrgeschwindigkeit beim Gießwagen:</a:t>
          </a:r>
        </a:p>
        <a:p>
          <a:pPr algn="l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Messstrecke (m) abstecken und die Zeit (Sekunden) messen </a:t>
          </a:r>
        </a:p>
        <a:p>
          <a:pPr algn="l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die der Gießwagen benötigt - danach Werte eingeben</a:t>
          </a:r>
        </a:p>
      </xdr:txBody>
    </xdr:sp>
    <xdr:clientData/>
  </xdr:oneCellAnchor>
  <xdr:twoCellAnchor>
    <xdr:from>
      <xdr:col>0</xdr:col>
      <xdr:colOff>781050</xdr:colOff>
      <xdr:row>3</xdr:row>
      <xdr:rowOff>47625</xdr:rowOff>
    </xdr:from>
    <xdr:to>
      <xdr:col>7</xdr:col>
      <xdr:colOff>466725</xdr:colOff>
      <xdr:row>9</xdr:row>
      <xdr:rowOff>133350</xdr:rowOff>
    </xdr:to>
    <xdr:sp macro="" textlink="">
      <xdr:nvSpPr>
        <xdr:cNvPr id="3" name="Rectangle 16"/>
        <xdr:cNvSpPr>
          <a:spLocks noChangeArrowheads="1"/>
        </xdr:cNvSpPr>
      </xdr:nvSpPr>
      <xdr:spPr bwMode="auto">
        <a:xfrm>
          <a:off x="781050" y="676275"/>
          <a:ext cx="6877050" cy="1323975"/>
        </a:xfrm>
        <a:prstGeom prst="rect">
          <a:avLst/>
        </a:prstGeom>
        <a:noFill/>
        <a:ln w="508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781050</xdr:colOff>
      <xdr:row>10</xdr:row>
      <xdr:rowOff>85725</xdr:rowOff>
    </xdr:from>
    <xdr:to>
      <xdr:col>7</xdr:col>
      <xdr:colOff>466725</xdr:colOff>
      <xdr:row>18</xdr:row>
      <xdr:rowOff>47625</xdr:rowOff>
    </xdr:to>
    <xdr:sp macro="" textlink="">
      <xdr:nvSpPr>
        <xdr:cNvPr id="4" name="Rectangle 17"/>
        <xdr:cNvSpPr>
          <a:spLocks noChangeArrowheads="1"/>
        </xdr:cNvSpPr>
      </xdr:nvSpPr>
      <xdr:spPr bwMode="auto">
        <a:xfrm>
          <a:off x="781050" y="2162175"/>
          <a:ext cx="6877050" cy="1552575"/>
        </a:xfrm>
        <a:prstGeom prst="rect">
          <a:avLst/>
        </a:prstGeom>
        <a:noFill/>
        <a:ln w="508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2</xdr:col>
      <xdr:colOff>106891</xdr:colOff>
      <xdr:row>12</xdr:row>
      <xdr:rowOff>91016</xdr:rowOff>
    </xdr:from>
    <xdr:to>
      <xdr:col>6</xdr:col>
      <xdr:colOff>497417</xdr:colOff>
      <xdr:row>16</xdr:row>
      <xdr:rowOff>169333</xdr:rowOff>
    </xdr:to>
    <xdr:sp macro="" textlink="">
      <xdr:nvSpPr>
        <xdr:cNvPr id="5" name="Text Box 20"/>
        <xdr:cNvSpPr txBox="1">
          <a:spLocks noChangeArrowheads="1"/>
        </xdr:cNvSpPr>
      </xdr:nvSpPr>
      <xdr:spPr bwMode="auto">
        <a:xfrm>
          <a:off x="2269066" y="2577041"/>
          <a:ext cx="4352926" cy="868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Vorhandene Düsengröße eintragen und </a:t>
          </a:r>
          <a:b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den entsprechenden Druck eintragen </a:t>
          </a:r>
          <a:b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/>
          </a:r>
          <a:b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ACHTUNG - Wenn die Düsengröße nicht bekannt ist, </a:t>
          </a:r>
          <a:b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die Düse auslitern und den Wert (l/min) rechts eingeben</a:t>
          </a:r>
        </a:p>
      </xdr:txBody>
    </xdr:sp>
    <xdr:clientData/>
  </xdr:twoCellAnchor>
  <xdr:twoCellAnchor>
    <xdr:from>
      <xdr:col>0</xdr:col>
      <xdr:colOff>200025</xdr:colOff>
      <xdr:row>5</xdr:row>
      <xdr:rowOff>85725</xdr:rowOff>
    </xdr:from>
    <xdr:to>
      <xdr:col>0</xdr:col>
      <xdr:colOff>657225</xdr:colOff>
      <xdr:row>7</xdr:row>
      <xdr:rowOff>57150</xdr:rowOff>
    </xdr:to>
    <xdr:sp macro="" textlink="">
      <xdr:nvSpPr>
        <xdr:cNvPr id="6" name="AutoShape 21"/>
        <xdr:cNvSpPr>
          <a:spLocks noChangeArrowheads="1"/>
        </xdr:cNvSpPr>
      </xdr:nvSpPr>
      <xdr:spPr bwMode="auto">
        <a:xfrm>
          <a:off x="200025" y="1133475"/>
          <a:ext cx="457200" cy="381000"/>
        </a:xfrm>
        <a:prstGeom prst="flowChartPreparation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152400</xdr:colOff>
      <xdr:row>12</xdr:row>
      <xdr:rowOff>142875</xdr:rowOff>
    </xdr:from>
    <xdr:to>
      <xdr:col>0</xdr:col>
      <xdr:colOff>609600</xdr:colOff>
      <xdr:row>14</xdr:row>
      <xdr:rowOff>114300</xdr:rowOff>
    </xdr:to>
    <xdr:sp macro="" textlink="">
      <xdr:nvSpPr>
        <xdr:cNvPr id="7" name="AutoShape 22"/>
        <xdr:cNvSpPr>
          <a:spLocks noChangeArrowheads="1"/>
        </xdr:cNvSpPr>
      </xdr:nvSpPr>
      <xdr:spPr bwMode="auto">
        <a:xfrm>
          <a:off x="152400" y="2628900"/>
          <a:ext cx="457200" cy="371475"/>
        </a:xfrm>
        <a:prstGeom prst="flowChartPreparation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 editAs="oneCell">
    <xdr:from>
      <xdr:col>10</xdr:col>
      <xdr:colOff>628649</xdr:colOff>
      <xdr:row>7</xdr:row>
      <xdr:rowOff>200026</xdr:rowOff>
    </xdr:from>
    <xdr:to>
      <xdr:col>11</xdr:col>
      <xdr:colOff>356238</xdr:colOff>
      <xdr:row>14</xdr:row>
      <xdr:rowOff>2118</xdr:rowOff>
    </xdr:to>
    <xdr:pic>
      <xdr:nvPicPr>
        <xdr:cNvPr id="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91824" y="1657351"/>
          <a:ext cx="718189" cy="1230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6</xdr:row>
      <xdr:rowOff>38100</xdr:rowOff>
    </xdr:from>
    <xdr:to>
      <xdr:col>13</xdr:col>
      <xdr:colOff>9525</xdr:colOff>
      <xdr:row>7</xdr:row>
      <xdr:rowOff>104775</xdr:rowOff>
    </xdr:to>
    <xdr:sp macro="" textlink="">
      <xdr:nvSpPr>
        <xdr:cNvPr id="9" name="Text Box 42"/>
        <xdr:cNvSpPr txBox="1">
          <a:spLocks noChangeArrowheads="1"/>
        </xdr:cNvSpPr>
      </xdr:nvSpPr>
      <xdr:spPr bwMode="auto">
        <a:xfrm>
          <a:off x="8181975" y="1295400"/>
          <a:ext cx="496252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Auswahl des Dosatron-Mischeinrichtung (Größe)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Beratung/Beratung%20Gesam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ramer/Brenner/VIK/Transfer/PROMO/VIK/LFP/M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Sicherung/Beratung/Berat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Versuche/VK-Berechn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Verschleiß"/>
      <sheetName val="Grimme"/>
      <sheetName val="Spritzkasten"/>
      <sheetName val="Gießwagen90%"/>
      <sheetName val="Wasseraufwand"/>
      <sheetName val="Unitab"/>
      <sheetName val="Mafex"/>
      <sheetName val="Pumpenleistung"/>
      <sheetName val="Droplegrechner"/>
      <sheetName val=" DynaJet"/>
      <sheetName val="vK Querverteilung"/>
      <sheetName val="Spritzbreite"/>
      <sheetName val="Gießwagen"/>
      <sheetName val="Konzentration"/>
      <sheetName val="Durchflussmesser"/>
      <sheetName val="Dreidüsengabel"/>
      <sheetName val="Fünfdüsengabel"/>
      <sheetName val="Mehrdüsengabel"/>
      <sheetName val="Formeln Bandspritze"/>
      <sheetName val="Formeln Feldspritze"/>
      <sheetName val="Rückenspritze Band"/>
      <sheetName val="Rücken Konz"/>
      <sheetName val="FlDgg"/>
      <sheetName val="Formeln Herbizidspritze Obstbau"/>
      <sheetName val="Spargel Herbi"/>
      <sheetName val="Weihnachtsbäume"/>
      <sheetName val="CombiSwing"/>
      <sheetName val="Formeln Obstbaum Kronen"/>
      <sheetName val="Umrechnungen Obstbau"/>
      <sheetName val="Formeln Obstbau Gemischt ISO"/>
      <sheetName val="Umrechnung ATR"/>
      <sheetName val="Formeln Obstbau LWA"/>
      <sheetName val="Formeln Obstbau"/>
      <sheetName val="Formeln Solitair"/>
      <sheetName val="Formeln Obstbau LWA alt"/>
      <sheetName val="Formeln Obstbau ATR"/>
      <sheetName val="Formeln Obstbau Gemischt ATR"/>
      <sheetName val="RAL ISO"/>
      <sheetName val="Spargel Raum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>
        <row r="15">
          <cell r="C15" t="str">
            <v/>
          </cell>
          <cell r="D15" t="str">
            <v/>
          </cell>
          <cell r="H15" t="str">
            <v/>
          </cell>
          <cell r="I15" t="str">
            <v/>
          </cell>
          <cell r="M15" t="str">
            <v/>
          </cell>
          <cell r="N15" t="str">
            <v/>
          </cell>
          <cell r="R15" t="str">
            <v/>
          </cell>
          <cell r="S15" t="str">
            <v/>
          </cell>
        </row>
        <row r="16">
          <cell r="C16" t="str">
            <v/>
          </cell>
          <cell r="D16" t="str">
            <v/>
          </cell>
          <cell r="H16" t="str">
            <v/>
          </cell>
          <cell r="I16" t="str">
            <v/>
          </cell>
          <cell r="M16" t="str">
            <v/>
          </cell>
          <cell r="N16" t="str">
            <v/>
          </cell>
          <cell r="R16" t="str">
            <v/>
          </cell>
          <cell r="S16" t="str">
            <v/>
          </cell>
        </row>
        <row r="17">
          <cell r="C17" t="str">
            <v/>
          </cell>
          <cell r="D17" t="str">
            <v/>
          </cell>
          <cell r="H17" t="str">
            <v/>
          </cell>
          <cell r="I17" t="str">
            <v/>
          </cell>
          <cell r="M17" t="str">
            <v/>
          </cell>
          <cell r="N17" t="str">
            <v/>
          </cell>
          <cell r="R17" t="str">
            <v/>
          </cell>
          <cell r="S17" t="str">
            <v/>
          </cell>
        </row>
        <row r="18">
          <cell r="C18" t="str">
            <v/>
          </cell>
          <cell r="D18" t="str">
            <v/>
          </cell>
          <cell r="H18" t="str">
            <v/>
          </cell>
          <cell r="I18" t="str">
            <v/>
          </cell>
          <cell r="M18" t="str">
            <v/>
          </cell>
          <cell r="N18" t="str">
            <v/>
          </cell>
          <cell r="R18" t="str">
            <v/>
          </cell>
          <cell r="S18" t="str">
            <v/>
          </cell>
        </row>
        <row r="19">
          <cell r="C19" t="str">
            <v/>
          </cell>
          <cell r="D19" t="str">
            <v/>
          </cell>
          <cell r="H19" t="str">
            <v/>
          </cell>
          <cell r="I19" t="str">
            <v/>
          </cell>
          <cell r="M19" t="str">
            <v/>
          </cell>
          <cell r="N19" t="str">
            <v/>
          </cell>
          <cell r="R19" t="str">
            <v/>
          </cell>
          <cell r="S19" t="str">
            <v/>
          </cell>
        </row>
        <row r="20">
          <cell r="C20" t="str">
            <v/>
          </cell>
          <cell r="D20" t="str">
            <v/>
          </cell>
          <cell r="H20" t="str">
            <v/>
          </cell>
          <cell r="I20" t="str">
            <v/>
          </cell>
          <cell r="M20" t="str">
            <v/>
          </cell>
          <cell r="N20" t="str">
            <v/>
          </cell>
          <cell r="R20" t="str">
            <v/>
          </cell>
          <cell r="S20" t="str">
            <v/>
          </cell>
        </row>
        <row r="21">
          <cell r="C21" t="str">
            <v/>
          </cell>
          <cell r="D21" t="str">
            <v/>
          </cell>
          <cell r="H21" t="str">
            <v/>
          </cell>
          <cell r="I21" t="str">
            <v/>
          </cell>
          <cell r="M21" t="str">
            <v/>
          </cell>
          <cell r="N21" t="str">
            <v/>
          </cell>
          <cell r="R21" t="str">
            <v/>
          </cell>
          <cell r="S21" t="str">
            <v/>
          </cell>
        </row>
        <row r="22">
          <cell r="C22" t="str">
            <v/>
          </cell>
          <cell r="D22" t="str">
            <v/>
          </cell>
          <cell r="H22" t="str">
            <v/>
          </cell>
          <cell r="I22" t="str">
            <v/>
          </cell>
          <cell r="M22" t="str">
            <v/>
          </cell>
          <cell r="N22" t="str">
            <v/>
          </cell>
          <cell r="R22" t="str">
            <v/>
          </cell>
          <cell r="S22" t="str">
            <v/>
          </cell>
        </row>
        <row r="23">
          <cell r="C23" t="str">
            <v/>
          </cell>
          <cell r="D23" t="str">
            <v/>
          </cell>
          <cell r="H23" t="str">
            <v/>
          </cell>
          <cell r="I23" t="str">
            <v/>
          </cell>
          <cell r="M23" t="str">
            <v/>
          </cell>
          <cell r="N23" t="str">
            <v/>
          </cell>
          <cell r="R23" t="str">
            <v/>
          </cell>
          <cell r="S23" t="str">
            <v/>
          </cell>
        </row>
        <row r="24">
          <cell r="C24" t="str">
            <v/>
          </cell>
          <cell r="D24" t="str">
            <v/>
          </cell>
          <cell r="H24" t="str">
            <v/>
          </cell>
          <cell r="I24" t="str">
            <v/>
          </cell>
          <cell r="M24" t="str">
            <v/>
          </cell>
          <cell r="N24" t="str">
            <v/>
          </cell>
          <cell r="R24" t="str">
            <v/>
          </cell>
          <cell r="S24" t="str">
            <v/>
          </cell>
        </row>
        <row r="25">
          <cell r="C25" t="str">
            <v/>
          </cell>
          <cell r="D25" t="str">
            <v/>
          </cell>
          <cell r="H25" t="str">
            <v/>
          </cell>
          <cell r="I25" t="str">
            <v/>
          </cell>
          <cell r="M25" t="str">
            <v/>
          </cell>
          <cell r="N25" t="str">
            <v/>
          </cell>
          <cell r="R25" t="str">
            <v/>
          </cell>
          <cell r="S25" t="str">
            <v/>
          </cell>
        </row>
        <row r="26">
          <cell r="C26" t="str">
            <v/>
          </cell>
          <cell r="D26" t="str">
            <v/>
          </cell>
          <cell r="H26" t="str">
            <v/>
          </cell>
          <cell r="I26" t="str">
            <v/>
          </cell>
          <cell r="M26" t="str">
            <v/>
          </cell>
          <cell r="N26" t="str">
            <v/>
          </cell>
          <cell r="R26" t="str">
            <v/>
          </cell>
          <cell r="S26" t="str">
            <v/>
          </cell>
        </row>
        <row r="27">
          <cell r="C27" t="str">
            <v/>
          </cell>
          <cell r="D27" t="str">
            <v/>
          </cell>
          <cell r="H27" t="str">
            <v/>
          </cell>
          <cell r="I27" t="str">
            <v/>
          </cell>
          <cell r="M27" t="str">
            <v/>
          </cell>
          <cell r="N27" t="str">
            <v/>
          </cell>
          <cell r="R27" t="str">
            <v/>
          </cell>
          <cell r="S27" t="str">
            <v/>
          </cell>
        </row>
        <row r="28">
          <cell r="C28" t="str">
            <v/>
          </cell>
          <cell r="D28" t="str">
            <v/>
          </cell>
          <cell r="H28" t="str">
            <v/>
          </cell>
          <cell r="I28" t="str">
            <v/>
          </cell>
          <cell r="M28" t="str">
            <v/>
          </cell>
          <cell r="N28" t="str">
            <v/>
          </cell>
          <cell r="R28" t="str">
            <v/>
          </cell>
          <cell r="S28" t="str">
            <v/>
          </cell>
        </row>
        <row r="29">
          <cell r="C29" t="str">
            <v/>
          </cell>
          <cell r="D29" t="str">
            <v/>
          </cell>
          <cell r="H29" t="str">
            <v/>
          </cell>
          <cell r="I29" t="str">
            <v/>
          </cell>
          <cell r="M29" t="str">
            <v/>
          </cell>
          <cell r="N29" t="str">
            <v/>
          </cell>
          <cell r="R29" t="str">
            <v/>
          </cell>
          <cell r="S29" t="str">
            <v/>
          </cell>
        </row>
        <row r="30">
          <cell r="C30" t="str">
            <v/>
          </cell>
          <cell r="D30" t="str">
            <v/>
          </cell>
          <cell r="H30" t="str">
            <v/>
          </cell>
          <cell r="I30" t="str">
            <v/>
          </cell>
          <cell r="M30" t="str">
            <v/>
          </cell>
          <cell r="N30" t="str">
            <v/>
          </cell>
          <cell r="R30" t="str">
            <v/>
          </cell>
          <cell r="S30" t="str">
            <v/>
          </cell>
        </row>
        <row r="31">
          <cell r="C31" t="str">
            <v/>
          </cell>
          <cell r="D31" t="str">
            <v/>
          </cell>
          <cell r="H31" t="str">
            <v/>
          </cell>
          <cell r="I31" t="str">
            <v/>
          </cell>
          <cell r="M31" t="str">
            <v/>
          </cell>
          <cell r="N31" t="str">
            <v/>
          </cell>
          <cell r="R31" t="str">
            <v/>
          </cell>
          <cell r="S31" t="str">
            <v/>
          </cell>
        </row>
        <row r="32">
          <cell r="C32" t="str">
            <v/>
          </cell>
          <cell r="D32" t="str">
            <v/>
          </cell>
          <cell r="H32" t="str">
            <v/>
          </cell>
          <cell r="I32" t="str">
            <v/>
          </cell>
          <cell r="M32" t="str">
            <v/>
          </cell>
          <cell r="N32" t="str">
            <v/>
          </cell>
          <cell r="R32" t="str">
            <v/>
          </cell>
          <cell r="S32" t="str">
            <v/>
          </cell>
        </row>
        <row r="33">
          <cell r="C33" t="str">
            <v/>
          </cell>
          <cell r="D33" t="str">
            <v/>
          </cell>
          <cell r="H33" t="str">
            <v/>
          </cell>
          <cell r="I33" t="str">
            <v/>
          </cell>
          <cell r="M33" t="str">
            <v/>
          </cell>
          <cell r="N33" t="str">
            <v/>
          </cell>
          <cell r="R33" t="str">
            <v/>
          </cell>
          <cell r="S33" t="str">
            <v/>
          </cell>
        </row>
        <row r="34">
          <cell r="C34" t="str">
            <v/>
          </cell>
          <cell r="D34" t="str">
            <v/>
          </cell>
          <cell r="H34" t="str">
            <v/>
          </cell>
          <cell r="I34" t="str">
            <v/>
          </cell>
          <cell r="M34" t="str">
            <v/>
          </cell>
          <cell r="N34" t="str">
            <v/>
          </cell>
          <cell r="R34" t="str">
            <v/>
          </cell>
          <cell r="S34" t="str">
            <v/>
          </cell>
        </row>
        <row r="35">
          <cell r="C35" t="str">
            <v/>
          </cell>
          <cell r="D35" t="str">
            <v/>
          </cell>
          <cell r="H35" t="str">
            <v/>
          </cell>
          <cell r="I35" t="str">
            <v/>
          </cell>
          <cell r="M35" t="str">
            <v/>
          </cell>
          <cell r="N35" t="str">
            <v/>
          </cell>
          <cell r="R35" t="str">
            <v/>
          </cell>
          <cell r="S35" t="str">
            <v/>
          </cell>
        </row>
        <row r="36">
          <cell r="C36" t="str">
            <v/>
          </cell>
          <cell r="D36" t="str">
            <v/>
          </cell>
          <cell r="H36" t="str">
            <v/>
          </cell>
          <cell r="I36" t="str">
            <v/>
          </cell>
          <cell r="M36" t="str">
            <v/>
          </cell>
          <cell r="N36" t="str">
            <v/>
          </cell>
          <cell r="R36" t="str">
            <v/>
          </cell>
          <cell r="S36" t="str">
            <v/>
          </cell>
        </row>
        <row r="37">
          <cell r="C37" t="str">
            <v/>
          </cell>
          <cell r="D37" t="str">
            <v/>
          </cell>
          <cell r="H37" t="str">
            <v/>
          </cell>
          <cell r="I37" t="str">
            <v/>
          </cell>
          <cell r="M37" t="str">
            <v/>
          </cell>
          <cell r="N37" t="str">
            <v/>
          </cell>
          <cell r="R37" t="str">
            <v/>
          </cell>
          <cell r="S37" t="str">
            <v/>
          </cell>
        </row>
        <row r="38"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  <cell r="M38" t="str">
            <v/>
          </cell>
          <cell r="N38" t="str">
            <v/>
          </cell>
          <cell r="R38" t="str">
            <v/>
          </cell>
          <cell r="S38" t="str">
            <v/>
          </cell>
        </row>
        <row r="39"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  <cell r="M39" t="str">
            <v/>
          </cell>
          <cell r="N39" t="str">
            <v/>
          </cell>
          <cell r="R39" t="str">
            <v/>
          </cell>
          <cell r="S39" t="str">
            <v/>
          </cell>
        </row>
        <row r="40"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  <cell r="M40" t="str">
            <v/>
          </cell>
          <cell r="N40" t="str">
            <v/>
          </cell>
          <cell r="R40" t="str">
            <v/>
          </cell>
          <cell r="S40" t="str">
            <v/>
          </cell>
        </row>
        <row r="41"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  <cell r="M41" t="str">
            <v/>
          </cell>
          <cell r="N41" t="str">
            <v/>
          </cell>
          <cell r="R41" t="str">
            <v/>
          </cell>
          <cell r="S41" t="str">
            <v/>
          </cell>
        </row>
        <row r="42"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  <cell r="M42" t="str">
            <v/>
          </cell>
          <cell r="N42" t="str">
            <v/>
          </cell>
          <cell r="R42" t="str">
            <v/>
          </cell>
          <cell r="S42" t="str">
            <v/>
          </cell>
        </row>
        <row r="43"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  <cell r="M43" t="str">
            <v/>
          </cell>
          <cell r="N43" t="str">
            <v/>
          </cell>
          <cell r="R43" t="str">
            <v/>
          </cell>
          <cell r="S43" t="str">
            <v/>
          </cell>
        </row>
        <row r="44"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  <cell r="M44" t="str">
            <v/>
          </cell>
          <cell r="N44" t="str">
            <v/>
          </cell>
          <cell r="R44" t="str">
            <v/>
          </cell>
          <cell r="S44" t="str">
            <v/>
          </cell>
        </row>
        <row r="45"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  <cell r="M45" t="str">
            <v/>
          </cell>
          <cell r="N45" t="str">
            <v/>
          </cell>
          <cell r="R45" t="str">
            <v/>
          </cell>
          <cell r="S45" t="str">
            <v/>
          </cell>
        </row>
        <row r="46"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  <cell r="M46" t="str">
            <v/>
          </cell>
          <cell r="N46" t="str">
            <v/>
          </cell>
          <cell r="R46" t="str">
            <v/>
          </cell>
          <cell r="S46" t="str">
            <v/>
          </cell>
        </row>
        <row r="47"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  <cell r="M47" t="str">
            <v/>
          </cell>
          <cell r="N47" t="str">
            <v/>
          </cell>
          <cell r="R47" t="str">
            <v/>
          </cell>
          <cell r="S47" t="str">
            <v/>
          </cell>
        </row>
        <row r="48"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  <cell r="M48" t="str">
            <v/>
          </cell>
          <cell r="N48" t="str">
            <v/>
          </cell>
          <cell r="R48" t="str">
            <v/>
          </cell>
          <cell r="S48" t="str">
            <v/>
          </cell>
        </row>
        <row r="49"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  <cell r="M49" t="str">
            <v/>
          </cell>
          <cell r="N49" t="str">
            <v/>
          </cell>
          <cell r="R49" t="str">
            <v/>
          </cell>
          <cell r="S49" t="str">
            <v/>
          </cell>
        </row>
        <row r="50"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  <cell r="M50" t="str">
            <v/>
          </cell>
          <cell r="N50" t="str">
            <v/>
          </cell>
          <cell r="R50" t="str">
            <v/>
          </cell>
          <cell r="S50" t="str">
            <v/>
          </cell>
        </row>
        <row r="51">
          <cell r="C51" t="str">
            <v/>
          </cell>
          <cell r="D51" t="str">
            <v/>
          </cell>
          <cell r="H51" t="str">
            <v/>
          </cell>
          <cell r="I51" t="str">
            <v/>
          </cell>
          <cell r="M51" t="str">
            <v/>
          </cell>
          <cell r="N51" t="str">
            <v/>
          </cell>
          <cell r="R51" t="str">
            <v/>
          </cell>
          <cell r="S51" t="str">
            <v/>
          </cell>
        </row>
        <row r="52">
          <cell r="C52" t="str">
            <v/>
          </cell>
          <cell r="D52" t="str">
            <v/>
          </cell>
          <cell r="H52" t="str">
            <v/>
          </cell>
          <cell r="I52" t="str">
            <v/>
          </cell>
          <cell r="M52" t="str">
            <v/>
          </cell>
          <cell r="N52" t="str">
            <v/>
          </cell>
          <cell r="R52" t="str">
            <v/>
          </cell>
          <cell r="S52" t="str">
            <v/>
          </cell>
        </row>
        <row r="53">
          <cell r="C53" t="str">
            <v/>
          </cell>
          <cell r="D53" t="str">
            <v/>
          </cell>
          <cell r="H53" t="str">
            <v/>
          </cell>
          <cell r="I53" t="str">
            <v/>
          </cell>
          <cell r="M53" t="str">
            <v/>
          </cell>
          <cell r="N53" t="str">
            <v/>
          </cell>
          <cell r="R53" t="str">
            <v/>
          </cell>
          <cell r="S53" t="str">
            <v/>
          </cell>
        </row>
        <row r="54">
          <cell r="C54" t="str">
            <v/>
          </cell>
          <cell r="D54" t="str">
            <v/>
          </cell>
          <cell r="H54" t="str">
            <v/>
          </cell>
          <cell r="I54" t="str">
            <v/>
          </cell>
          <cell r="M54" t="str">
            <v/>
          </cell>
          <cell r="N54" t="str">
            <v/>
          </cell>
          <cell r="R54" t="str">
            <v/>
          </cell>
          <cell r="S54" t="str">
            <v/>
          </cell>
        </row>
        <row r="55">
          <cell r="C55" t="str">
            <v/>
          </cell>
          <cell r="D55" t="str">
            <v/>
          </cell>
          <cell r="H55" t="str">
            <v/>
          </cell>
          <cell r="I55" t="str">
            <v/>
          </cell>
          <cell r="M55" t="str">
            <v/>
          </cell>
          <cell r="N55" t="str">
            <v/>
          </cell>
          <cell r="R55" t="str">
            <v/>
          </cell>
          <cell r="S55" t="str">
            <v/>
          </cell>
        </row>
        <row r="56">
          <cell r="C56" t="str">
            <v/>
          </cell>
          <cell r="D56" t="str">
            <v/>
          </cell>
          <cell r="H56" t="str">
            <v/>
          </cell>
          <cell r="I56" t="str">
            <v/>
          </cell>
          <cell r="M56" t="str">
            <v/>
          </cell>
          <cell r="N56" t="str">
            <v/>
          </cell>
          <cell r="R56" t="str">
            <v/>
          </cell>
          <cell r="S56" t="str">
            <v/>
          </cell>
        </row>
        <row r="57">
          <cell r="C57" t="str">
            <v/>
          </cell>
          <cell r="D57" t="str">
            <v/>
          </cell>
          <cell r="H57" t="str">
            <v/>
          </cell>
          <cell r="I57" t="str">
            <v/>
          </cell>
          <cell r="M57" t="str">
            <v/>
          </cell>
          <cell r="N57" t="str">
            <v/>
          </cell>
          <cell r="R57" t="str">
            <v/>
          </cell>
          <cell r="S57" t="str">
            <v/>
          </cell>
        </row>
        <row r="58">
          <cell r="C58" t="str">
            <v/>
          </cell>
          <cell r="D58" t="str">
            <v/>
          </cell>
          <cell r="H58" t="str">
            <v/>
          </cell>
          <cell r="I58" t="str">
            <v/>
          </cell>
          <cell r="M58" t="str">
            <v/>
          </cell>
          <cell r="N58" t="str">
            <v/>
          </cell>
          <cell r="R58" t="str">
            <v/>
          </cell>
          <cell r="S58" t="str">
            <v/>
          </cell>
        </row>
        <row r="59">
          <cell r="C59" t="str">
            <v/>
          </cell>
          <cell r="D59" t="str">
            <v/>
          </cell>
          <cell r="H59" t="str">
            <v/>
          </cell>
          <cell r="I59" t="str">
            <v/>
          </cell>
          <cell r="M59" t="str">
            <v/>
          </cell>
          <cell r="N59" t="str">
            <v/>
          </cell>
          <cell r="R59" t="str">
            <v/>
          </cell>
          <cell r="S59" t="str">
            <v/>
          </cell>
        </row>
        <row r="60">
          <cell r="C60" t="str">
            <v/>
          </cell>
          <cell r="D60" t="str">
            <v/>
          </cell>
          <cell r="H60" t="str">
            <v/>
          </cell>
          <cell r="I60" t="str">
            <v/>
          </cell>
          <cell r="M60" t="str">
            <v/>
          </cell>
          <cell r="N60" t="str">
            <v/>
          </cell>
          <cell r="R60" t="str">
            <v/>
          </cell>
          <cell r="S60" t="str">
            <v/>
          </cell>
        </row>
        <row r="61">
          <cell r="C61" t="str">
            <v/>
          </cell>
          <cell r="D61" t="str">
            <v/>
          </cell>
          <cell r="H61" t="str">
            <v/>
          </cell>
          <cell r="I61" t="str">
            <v/>
          </cell>
          <cell r="M61" t="str">
            <v/>
          </cell>
          <cell r="N61" t="str">
            <v/>
          </cell>
          <cell r="R61" t="str">
            <v/>
          </cell>
          <cell r="S61" t="str">
            <v/>
          </cell>
        </row>
        <row r="62">
          <cell r="C62" t="str">
            <v/>
          </cell>
          <cell r="D62" t="str">
            <v/>
          </cell>
          <cell r="H62" t="str">
            <v/>
          </cell>
          <cell r="I62" t="str">
            <v/>
          </cell>
          <cell r="M62" t="str">
            <v/>
          </cell>
          <cell r="N62" t="str">
            <v/>
          </cell>
          <cell r="R62" t="str">
            <v/>
          </cell>
          <cell r="S62" t="str">
            <v/>
          </cell>
        </row>
        <row r="63">
          <cell r="C63" t="str">
            <v/>
          </cell>
          <cell r="D63" t="str">
            <v/>
          </cell>
          <cell r="H63" t="str">
            <v/>
          </cell>
          <cell r="I63" t="str">
            <v/>
          </cell>
          <cell r="M63" t="str">
            <v/>
          </cell>
          <cell r="N63" t="str">
            <v/>
          </cell>
          <cell r="R63" t="str">
            <v/>
          </cell>
          <cell r="S63" t="str">
            <v/>
          </cell>
        </row>
        <row r="64">
          <cell r="C64" t="str">
            <v/>
          </cell>
          <cell r="D64" t="str">
            <v/>
          </cell>
          <cell r="H64" t="str">
            <v/>
          </cell>
          <cell r="I64" t="str">
            <v/>
          </cell>
          <cell r="M64" t="str">
            <v/>
          </cell>
          <cell r="N64" t="str">
            <v/>
          </cell>
          <cell r="R64" t="str">
            <v/>
          </cell>
          <cell r="S64" t="str">
            <v/>
          </cell>
        </row>
        <row r="65">
          <cell r="C65" t="str">
            <v/>
          </cell>
          <cell r="D65" t="str">
            <v/>
          </cell>
          <cell r="H65" t="str">
            <v/>
          </cell>
          <cell r="I65" t="str">
            <v/>
          </cell>
          <cell r="M65" t="str">
            <v/>
          </cell>
          <cell r="N65" t="str">
            <v/>
          </cell>
          <cell r="R65" t="str">
            <v/>
          </cell>
          <cell r="S65" t="str">
            <v/>
          </cell>
        </row>
        <row r="66">
          <cell r="C66" t="str">
            <v/>
          </cell>
          <cell r="D66" t="str">
            <v/>
          </cell>
          <cell r="H66" t="str">
            <v/>
          </cell>
          <cell r="I66" t="str">
            <v/>
          </cell>
          <cell r="M66" t="str">
            <v/>
          </cell>
          <cell r="N66" t="str">
            <v/>
          </cell>
          <cell r="R66" t="str">
            <v/>
          </cell>
          <cell r="S66" t="str">
            <v/>
          </cell>
        </row>
        <row r="67">
          <cell r="C67" t="str">
            <v/>
          </cell>
          <cell r="D67" t="str">
            <v/>
          </cell>
          <cell r="H67" t="str">
            <v/>
          </cell>
          <cell r="I67" t="str">
            <v/>
          </cell>
          <cell r="M67" t="str">
            <v/>
          </cell>
          <cell r="N67" t="str">
            <v/>
          </cell>
          <cell r="R67" t="str">
            <v/>
          </cell>
          <cell r="S67" t="str">
            <v/>
          </cell>
        </row>
        <row r="68">
          <cell r="C68" t="str">
            <v/>
          </cell>
          <cell r="D68" t="str">
            <v/>
          </cell>
          <cell r="H68" t="str">
            <v/>
          </cell>
          <cell r="I68" t="str">
            <v/>
          </cell>
          <cell r="M68" t="str">
            <v/>
          </cell>
          <cell r="N68" t="str">
            <v/>
          </cell>
          <cell r="R68" t="str">
            <v/>
          </cell>
          <cell r="S68" t="str">
            <v/>
          </cell>
        </row>
        <row r="69">
          <cell r="C69" t="str">
            <v/>
          </cell>
          <cell r="D69" t="str">
            <v/>
          </cell>
          <cell r="H69" t="str">
            <v/>
          </cell>
          <cell r="I69" t="str">
            <v/>
          </cell>
          <cell r="M69" t="str">
            <v/>
          </cell>
          <cell r="N69" t="str">
            <v/>
          </cell>
          <cell r="R69" t="str">
            <v/>
          </cell>
          <cell r="S69" t="str">
            <v/>
          </cell>
        </row>
        <row r="70">
          <cell r="C70" t="str">
            <v/>
          </cell>
          <cell r="D70" t="str">
            <v/>
          </cell>
          <cell r="H70" t="str">
            <v/>
          </cell>
          <cell r="I70" t="str">
            <v/>
          </cell>
          <cell r="M70" t="str">
            <v/>
          </cell>
          <cell r="N70" t="str">
            <v/>
          </cell>
          <cell r="R70" t="str">
            <v/>
          </cell>
          <cell r="S70" t="str">
            <v/>
          </cell>
        </row>
        <row r="71">
          <cell r="C71" t="str">
            <v/>
          </cell>
          <cell r="D71" t="str">
            <v/>
          </cell>
          <cell r="H71" t="str">
            <v/>
          </cell>
          <cell r="I71" t="str">
            <v/>
          </cell>
          <cell r="M71" t="str">
            <v/>
          </cell>
          <cell r="N71" t="str">
            <v/>
          </cell>
          <cell r="R71" t="str">
            <v/>
          </cell>
          <cell r="S71" t="str">
            <v/>
          </cell>
        </row>
        <row r="72">
          <cell r="C72" t="str">
            <v/>
          </cell>
          <cell r="D72" t="str">
            <v/>
          </cell>
          <cell r="H72" t="str">
            <v/>
          </cell>
          <cell r="I72" t="str">
            <v/>
          </cell>
          <cell r="M72" t="str">
            <v/>
          </cell>
          <cell r="N72" t="str">
            <v/>
          </cell>
          <cell r="R72" t="str">
            <v/>
          </cell>
          <cell r="S72" t="str">
            <v/>
          </cell>
        </row>
        <row r="73">
          <cell r="C73" t="str">
            <v/>
          </cell>
          <cell r="D73" t="str">
            <v/>
          </cell>
          <cell r="H73" t="str">
            <v/>
          </cell>
          <cell r="I73" t="str">
            <v/>
          </cell>
          <cell r="M73" t="str">
            <v/>
          </cell>
          <cell r="N73" t="str">
            <v/>
          </cell>
          <cell r="R73" t="str">
            <v/>
          </cell>
          <cell r="S73" t="str">
            <v/>
          </cell>
        </row>
        <row r="74">
          <cell r="C74" t="str">
            <v/>
          </cell>
          <cell r="D74" t="str">
            <v/>
          </cell>
          <cell r="H74" t="str">
            <v/>
          </cell>
          <cell r="I74" t="str">
            <v/>
          </cell>
          <cell r="M74" t="str">
            <v/>
          </cell>
          <cell r="N74" t="str">
            <v/>
          </cell>
          <cell r="R74" t="str">
            <v/>
          </cell>
          <cell r="S74" t="str">
            <v/>
          </cell>
        </row>
        <row r="75">
          <cell r="C75" t="str">
            <v/>
          </cell>
          <cell r="D75" t="str">
            <v/>
          </cell>
          <cell r="H75" t="str">
            <v/>
          </cell>
          <cell r="I75" t="str">
            <v/>
          </cell>
          <cell r="M75" t="str">
            <v/>
          </cell>
          <cell r="N75" t="str">
            <v/>
          </cell>
          <cell r="R75" t="str">
            <v/>
          </cell>
          <cell r="S75" t="str">
            <v/>
          </cell>
        </row>
        <row r="76">
          <cell r="C76" t="str">
            <v/>
          </cell>
          <cell r="D76" t="str">
            <v/>
          </cell>
          <cell r="H76" t="str">
            <v/>
          </cell>
          <cell r="I76" t="str">
            <v/>
          </cell>
          <cell r="M76" t="str">
            <v/>
          </cell>
          <cell r="N76" t="str">
            <v/>
          </cell>
          <cell r="R76" t="str">
            <v/>
          </cell>
          <cell r="S76" t="str">
            <v/>
          </cell>
        </row>
        <row r="77">
          <cell r="C77" t="str">
            <v/>
          </cell>
          <cell r="D77" t="str">
            <v/>
          </cell>
          <cell r="H77" t="str">
            <v/>
          </cell>
          <cell r="I77" t="str">
            <v/>
          </cell>
          <cell r="M77" t="str">
            <v/>
          </cell>
          <cell r="N77" t="str">
            <v/>
          </cell>
          <cell r="R77" t="str">
            <v/>
          </cell>
          <cell r="S77" t="str">
            <v/>
          </cell>
        </row>
        <row r="78">
          <cell r="C78" t="str">
            <v/>
          </cell>
          <cell r="D78" t="str">
            <v/>
          </cell>
          <cell r="H78" t="str">
            <v/>
          </cell>
          <cell r="I78" t="str">
            <v/>
          </cell>
          <cell r="M78" t="str">
            <v/>
          </cell>
          <cell r="N78" t="str">
            <v/>
          </cell>
          <cell r="R78" t="str">
            <v/>
          </cell>
          <cell r="S78" t="str">
            <v/>
          </cell>
        </row>
        <row r="79">
          <cell r="C79" t="str">
            <v/>
          </cell>
          <cell r="D79" t="str">
            <v/>
          </cell>
          <cell r="H79" t="str">
            <v/>
          </cell>
          <cell r="I79" t="str">
            <v/>
          </cell>
          <cell r="M79" t="str">
            <v/>
          </cell>
          <cell r="N79" t="str">
            <v/>
          </cell>
          <cell r="R79" t="str">
            <v/>
          </cell>
          <cell r="S79" t="str">
            <v/>
          </cell>
        </row>
        <row r="80">
          <cell r="C80" t="str">
            <v/>
          </cell>
          <cell r="D80" t="str">
            <v/>
          </cell>
          <cell r="H80" t="str">
            <v/>
          </cell>
          <cell r="I80" t="str">
            <v/>
          </cell>
          <cell r="M80" t="str">
            <v/>
          </cell>
          <cell r="N80" t="str">
            <v/>
          </cell>
          <cell r="R80" t="str">
            <v/>
          </cell>
          <cell r="S80" t="str">
            <v/>
          </cell>
        </row>
        <row r="81">
          <cell r="C81" t="str">
            <v/>
          </cell>
          <cell r="D81" t="str">
            <v/>
          </cell>
          <cell r="H81" t="str">
            <v/>
          </cell>
          <cell r="I81" t="str">
            <v/>
          </cell>
          <cell r="M81" t="str">
            <v/>
          </cell>
          <cell r="N81" t="str">
            <v/>
          </cell>
          <cell r="R81" t="str">
            <v/>
          </cell>
          <cell r="S81" t="str">
            <v/>
          </cell>
        </row>
        <row r="82">
          <cell r="C82" t="str">
            <v/>
          </cell>
          <cell r="D82" t="str">
            <v/>
          </cell>
          <cell r="H82" t="str">
            <v/>
          </cell>
          <cell r="I82" t="str">
            <v/>
          </cell>
          <cell r="M82" t="str">
            <v/>
          </cell>
          <cell r="N82" t="str">
            <v/>
          </cell>
          <cell r="R82" t="str">
            <v/>
          </cell>
          <cell r="S82" t="str">
            <v/>
          </cell>
        </row>
        <row r="83">
          <cell r="C83" t="str">
            <v/>
          </cell>
          <cell r="D83" t="str">
            <v/>
          </cell>
          <cell r="H83" t="str">
            <v/>
          </cell>
          <cell r="I83" t="str">
            <v/>
          </cell>
          <cell r="M83" t="str">
            <v/>
          </cell>
          <cell r="N83" t="str">
            <v/>
          </cell>
          <cell r="R83" t="str">
            <v/>
          </cell>
          <cell r="S83" t="str">
            <v/>
          </cell>
        </row>
        <row r="84">
          <cell r="C84" t="str">
            <v/>
          </cell>
          <cell r="D84" t="str">
            <v/>
          </cell>
          <cell r="H84" t="str">
            <v/>
          </cell>
          <cell r="I84" t="str">
            <v/>
          </cell>
          <cell r="M84" t="str">
            <v/>
          </cell>
          <cell r="N84" t="str">
            <v/>
          </cell>
          <cell r="R84" t="str">
            <v/>
          </cell>
          <cell r="S84" t="str">
            <v/>
          </cell>
        </row>
        <row r="85">
          <cell r="C85" t="str">
            <v/>
          </cell>
          <cell r="D85" t="str">
            <v/>
          </cell>
          <cell r="H85" t="str">
            <v/>
          </cell>
          <cell r="I85" t="str">
            <v/>
          </cell>
          <cell r="M85" t="str">
            <v/>
          </cell>
          <cell r="N85" t="str">
            <v/>
          </cell>
          <cell r="R85" t="str">
            <v/>
          </cell>
          <cell r="S85" t="str">
            <v/>
          </cell>
        </row>
        <row r="86">
          <cell r="C86" t="str">
            <v/>
          </cell>
          <cell r="D86" t="str">
            <v/>
          </cell>
          <cell r="H86" t="str">
            <v/>
          </cell>
          <cell r="I86" t="str">
            <v/>
          </cell>
          <cell r="M86" t="str">
            <v/>
          </cell>
          <cell r="N86" t="str">
            <v/>
          </cell>
          <cell r="R86" t="str">
            <v/>
          </cell>
          <cell r="S86" t="str">
            <v/>
          </cell>
        </row>
        <row r="87">
          <cell r="C87" t="str">
            <v/>
          </cell>
          <cell r="D87" t="str">
            <v/>
          </cell>
          <cell r="H87" t="str">
            <v/>
          </cell>
          <cell r="I87" t="str">
            <v/>
          </cell>
          <cell r="M87" t="str">
            <v/>
          </cell>
          <cell r="N87" t="str">
            <v/>
          </cell>
          <cell r="R87" t="str">
            <v/>
          </cell>
          <cell r="S87" t="str">
            <v/>
          </cell>
        </row>
        <row r="88">
          <cell r="C88" t="str">
            <v/>
          </cell>
          <cell r="D88" t="str">
            <v/>
          </cell>
          <cell r="H88" t="str">
            <v/>
          </cell>
          <cell r="I88" t="str">
            <v/>
          </cell>
          <cell r="M88" t="str">
            <v/>
          </cell>
          <cell r="N88" t="str">
            <v/>
          </cell>
          <cell r="R88" t="str">
            <v/>
          </cell>
          <cell r="S88" t="str">
            <v/>
          </cell>
        </row>
        <row r="89">
          <cell r="C89" t="str">
            <v/>
          </cell>
          <cell r="D89" t="str">
            <v/>
          </cell>
          <cell r="H89" t="str">
            <v/>
          </cell>
          <cell r="I89" t="str">
            <v/>
          </cell>
          <cell r="M89" t="str">
            <v/>
          </cell>
          <cell r="N89" t="str">
            <v/>
          </cell>
          <cell r="R89" t="str">
            <v/>
          </cell>
          <cell r="S89" t="str">
            <v/>
          </cell>
        </row>
        <row r="90">
          <cell r="C90" t="str">
            <v/>
          </cell>
          <cell r="D90" t="str">
            <v/>
          </cell>
          <cell r="H90" t="str">
            <v/>
          </cell>
          <cell r="I90" t="str">
            <v/>
          </cell>
          <cell r="M90" t="str">
            <v/>
          </cell>
          <cell r="N90" t="str">
            <v/>
          </cell>
          <cell r="R90" t="str">
            <v/>
          </cell>
          <cell r="S90" t="str">
            <v/>
          </cell>
        </row>
        <row r="91">
          <cell r="C91" t="str">
            <v/>
          </cell>
          <cell r="D91" t="str">
            <v/>
          </cell>
          <cell r="H91" t="str">
            <v/>
          </cell>
          <cell r="I91" t="str">
            <v/>
          </cell>
          <cell r="M91" t="str">
            <v/>
          </cell>
          <cell r="N91" t="str">
            <v/>
          </cell>
          <cell r="R91" t="str">
            <v/>
          </cell>
          <cell r="S91" t="str">
            <v/>
          </cell>
        </row>
        <row r="92">
          <cell r="C92" t="str">
            <v/>
          </cell>
          <cell r="D92" t="str">
            <v/>
          </cell>
          <cell r="H92" t="str">
            <v/>
          </cell>
          <cell r="I92" t="str">
            <v/>
          </cell>
          <cell r="M92" t="str">
            <v/>
          </cell>
          <cell r="N92" t="str">
            <v/>
          </cell>
          <cell r="R92" t="str">
            <v/>
          </cell>
          <cell r="S92" t="str">
            <v/>
          </cell>
        </row>
        <row r="93">
          <cell r="C93" t="str">
            <v/>
          </cell>
          <cell r="D93" t="str">
            <v/>
          </cell>
          <cell r="H93" t="str">
            <v/>
          </cell>
          <cell r="I93" t="str">
            <v/>
          </cell>
          <cell r="M93" t="str">
            <v/>
          </cell>
          <cell r="N93" t="str">
            <v/>
          </cell>
          <cell r="R93" t="str">
            <v/>
          </cell>
          <cell r="S93" t="str">
            <v/>
          </cell>
        </row>
        <row r="94">
          <cell r="C94" t="str">
            <v/>
          </cell>
          <cell r="D94" t="str">
            <v/>
          </cell>
          <cell r="H94" t="str">
            <v/>
          </cell>
          <cell r="I94" t="str">
            <v/>
          </cell>
          <cell r="M94" t="str">
            <v/>
          </cell>
          <cell r="N94" t="str">
            <v/>
          </cell>
          <cell r="R94" t="str">
            <v/>
          </cell>
          <cell r="S94" t="str">
            <v/>
          </cell>
        </row>
        <row r="95">
          <cell r="C95" t="str">
            <v/>
          </cell>
          <cell r="D95" t="str">
            <v/>
          </cell>
          <cell r="H95" t="str">
            <v/>
          </cell>
          <cell r="I95" t="str">
            <v/>
          </cell>
          <cell r="M95" t="str">
            <v/>
          </cell>
          <cell r="N95" t="str">
            <v/>
          </cell>
          <cell r="R95" t="str">
            <v/>
          </cell>
          <cell r="S95" t="str">
            <v/>
          </cell>
        </row>
        <row r="96">
          <cell r="C96" t="str">
            <v/>
          </cell>
          <cell r="D96" t="str">
            <v/>
          </cell>
          <cell r="H96" t="str">
            <v/>
          </cell>
          <cell r="I96" t="str">
            <v/>
          </cell>
          <cell r="M96" t="str">
            <v/>
          </cell>
          <cell r="N96" t="str">
            <v/>
          </cell>
          <cell r="R96" t="str">
            <v/>
          </cell>
          <cell r="S96" t="str">
            <v/>
          </cell>
        </row>
        <row r="97">
          <cell r="C97" t="str">
            <v/>
          </cell>
          <cell r="D97" t="str">
            <v/>
          </cell>
          <cell r="H97" t="str">
            <v/>
          </cell>
          <cell r="I97" t="str">
            <v/>
          </cell>
          <cell r="M97" t="str">
            <v/>
          </cell>
          <cell r="N97" t="str">
            <v/>
          </cell>
          <cell r="R97" t="str">
            <v/>
          </cell>
          <cell r="S97" t="str">
            <v/>
          </cell>
        </row>
        <row r="98">
          <cell r="C98" t="str">
            <v/>
          </cell>
          <cell r="D98" t="str">
            <v/>
          </cell>
          <cell r="H98" t="str">
            <v/>
          </cell>
          <cell r="I98" t="str">
            <v/>
          </cell>
          <cell r="M98" t="str">
            <v/>
          </cell>
          <cell r="N98" t="str">
            <v/>
          </cell>
          <cell r="R98" t="str">
            <v/>
          </cell>
          <cell r="S98" t="str">
            <v/>
          </cell>
        </row>
        <row r="99">
          <cell r="C99" t="str">
            <v/>
          </cell>
          <cell r="D99" t="str">
            <v/>
          </cell>
          <cell r="H99" t="str">
            <v/>
          </cell>
          <cell r="I99" t="str">
            <v/>
          </cell>
          <cell r="M99" t="str">
            <v/>
          </cell>
          <cell r="N99" t="str">
            <v/>
          </cell>
          <cell r="R99" t="str">
            <v/>
          </cell>
          <cell r="S99" t="str">
            <v/>
          </cell>
        </row>
        <row r="100">
          <cell r="C100" t="str">
            <v/>
          </cell>
          <cell r="D100" t="str">
            <v/>
          </cell>
          <cell r="H100" t="str">
            <v/>
          </cell>
          <cell r="I100" t="str">
            <v/>
          </cell>
          <cell r="M100" t="str">
            <v/>
          </cell>
          <cell r="N100" t="str">
            <v/>
          </cell>
          <cell r="R100" t="str">
            <v/>
          </cell>
          <cell r="S100" t="str">
            <v/>
          </cell>
        </row>
        <row r="101">
          <cell r="C101" t="str">
            <v/>
          </cell>
          <cell r="D101" t="str">
            <v/>
          </cell>
          <cell r="H101" t="str">
            <v/>
          </cell>
          <cell r="I101" t="str">
            <v/>
          </cell>
          <cell r="M101" t="str">
            <v/>
          </cell>
          <cell r="N101" t="str">
            <v/>
          </cell>
          <cell r="R101" t="str">
            <v/>
          </cell>
          <cell r="S101" t="str">
            <v/>
          </cell>
        </row>
        <row r="102">
          <cell r="C102" t="str">
            <v/>
          </cell>
          <cell r="D102" t="str">
            <v/>
          </cell>
          <cell r="H102" t="str">
            <v/>
          </cell>
          <cell r="I102" t="str">
            <v/>
          </cell>
          <cell r="M102" t="str">
            <v/>
          </cell>
          <cell r="N102" t="str">
            <v/>
          </cell>
          <cell r="R102" t="str">
            <v/>
          </cell>
          <cell r="S102" t="str">
            <v/>
          </cell>
        </row>
        <row r="103">
          <cell r="C103" t="str">
            <v/>
          </cell>
          <cell r="D103" t="str">
            <v/>
          </cell>
          <cell r="H103" t="str">
            <v/>
          </cell>
          <cell r="I103" t="str">
            <v/>
          </cell>
          <cell r="M103" t="str">
            <v/>
          </cell>
          <cell r="N103" t="str">
            <v/>
          </cell>
          <cell r="R103" t="str">
            <v/>
          </cell>
          <cell r="S103" t="str">
            <v/>
          </cell>
        </row>
        <row r="104">
          <cell r="C104" t="str">
            <v/>
          </cell>
          <cell r="D104" t="str">
            <v/>
          </cell>
          <cell r="H104" t="str">
            <v/>
          </cell>
          <cell r="I104" t="str">
            <v/>
          </cell>
          <cell r="M104" t="str">
            <v/>
          </cell>
          <cell r="N104" t="str">
            <v/>
          </cell>
          <cell r="R104" t="str">
            <v/>
          </cell>
          <cell r="S104" t="str">
            <v/>
          </cell>
        </row>
        <row r="105">
          <cell r="C105" t="str">
            <v/>
          </cell>
          <cell r="D105" t="str">
            <v/>
          </cell>
          <cell r="H105" t="str">
            <v/>
          </cell>
          <cell r="I105" t="str">
            <v/>
          </cell>
          <cell r="M105" t="str">
            <v/>
          </cell>
          <cell r="N105" t="str">
            <v/>
          </cell>
          <cell r="R105" t="str">
            <v/>
          </cell>
          <cell r="S105" t="str">
            <v/>
          </cell>
        </row>
        <row r="106">
          <cell r="C106" t="str">
            <v/>
          </cell>
          <cell r="D106" t="str">
            <v/>
          </cell>
          <cell r="H106" t="str">
            <v/>
          </cell>
          <cell r="I106" t="str">
            <v/>
          </cell>
          <cell r="M106" t="str">
            <v/>
          </cell>
          <cell r="N106" t="str">
            <v/>
          </cell>
          <cell r="R106" t="str">
            <v/>
          </cell>
          <cell r="S106" t="str">
            <v/>
          </cell>
        </row>
        <row r="107">
          <cell r="C107" t="str">
            <v/>
          </cell>
          <cell r="D107" t="str">
            <v/>
          </cell>
          <cell r="H107" t="str">
            <v/>
          </cell>
          <cell r="I107" t="str">
            <v/>
          </cell>
          <cell r="M107" t="str">
            <v/>
          </cell>
          <cell r="N107" t="str">
            <v/>
          </cell>
          <cell r="R107" t="str">
            <v/>
          </cell>
          <cell r="S107" t="str">
            <v/>
          </cell>
        </row>
        <row r="108">
          <cell r="C108" t="str">
            <v/>
          </cell>
          <cell r="D108" t="str">
            <v/>
          </cell>
          <cell r="H108" t="str">
            <v/>
          </cell>
          <cell r="I108" t="str">
            <v/>
          </cell>
          <cell r="M108" t="str">
            <v/>
          </cell>
          <cell r="N108" t="str">
            <v/>
          </cell>
          <cell r="R108" t="str">
            <v/>
          </cell>
          <cell r="S108" t="str">
            <v/>
          </cell>
        </row>
        <row r="109">
          <cell r="C109" t="str">
            <v/>
          </cell>
          <cell r="D109" t="str">
            <v/>
          </cell>
          <cell r="H109" t="str">
            <v/>
          </cell>
          <cell r="I109" t="str">
            <v/>
          </cell>
          <cell r="M109" t="str">
            <v/>
          </cell>
          <cell r="N109" t="str">
            <v/>
          </cell>
          <cell r="R109" t="str">
            <v/>
          </cell>
          <cell r="S109" t="str">
            <v/>
          </cell>
        </row>
        <row r="110">
          <cell r="C110" t="str">
            <v/>
          </cell>
          <cell r="D110" t="str">
            <v/>
          </cell>
          <cell r="H110" t="str">
            <v/>
          </cell>
          <cell r="I110" t="str">
            <v/>
          </cell>
          <cell r="M110" t="str">
            <v/>
          </cell>
          <cell r="N110" t="str">
            <v/>
          </cell>
          <cell r="R110" t="str">
            <v/>
          </cell>
          <cell r="S110" t="str">
            <v/>
          </cell>
        </row>
        <row r="111">
          <cell r="C111" t="str">
            <v/>
          </cell>
          <cell r="D111" t="str">
            <v/>
          </cell>
          <cell r="H111" t="str">
            <v/>
          </cell>
          <cell r="I111" t="str">
            <v/>
          </cell>
          <cell r="M111" t="str">
            <v/>
          </cell>
          <cell r="N111" t="str">
            <v/>
          </cell>
          <cell r="R111" t="str">
            <v/>
          </cell>
          <cell r="S111" t="str">
            <v/>
          </cell>
        </row>
        <row r="112">
          <cell r="C112" t="str">
            <v/>
          </cell>
          <cell r="D112" t="str">
            <v/>
          </cell>
          <cell r="H112" t="str">
            <v/>
          </cell>
          <cell r="I112" t="str">
            <v/>
          </cell>
          <cell r="M112" t="str">
            <v/>
          </cell>
          <cell r="N112" t="str">
            <v/>
          </cell>
          <cell r="R112" t="str">
            <v/>
          </cell>
          <cell r="S112" t="str">
            <v/>
          </cell>
        </row>
        <row r="113">
          <cell r="C113" t="str">
            <v/>
          </cell>
          <cell r="D113" t="str">
            <v/>
          </cell>
          <cell r="H113" t="str">
            <v/>
          </cell>
          <cell r="I113" t="str">
            <v/>
          </cell>
          <cell r="M113" t="str">
            <v/>
          </cell>
          <cell r="N113" t="str">
            <v/>
          </cell>
          <cell r="R113" t="str">
            <v/>
          </cell>
          <cell r="S113" t="str">
            <v/>
          </cell>
        </row>
        <row r="114">
          <cell r="C114" t="str">
            <v/>
          </cell>
          <cell r="D114" t="str">
            <v/>
          </cell>
          <cell r="H114" t="str">
            <v/>
          </cell>
          <cell r="I114" t="str">
            <v/>
          </cell>
          <cell r="M114" t="str">
            <v/>
          </cell>
          <cell r="N114" t="str">
            <v/>
          </cell>
          <cell r="R114" t="str">
            <v/>
          </cell>
          <cell r="S114" t="str">
            <v/>
          </cell>
        </row>
        <row r="115">
          <cell r="C115" t="str">
            <v/>
          </cell>
          <cell r="D115" t="str">
            <v/>
          </cell>
          <cell r="H115" t="str">
            <v/>
          </cell>
          <cell r="I115" t="str">
            <v/>
          </cell>
          <cell r="M115" t="str">
            <v/>
          </cell>
          <cell r="N115" t="str">
            <v/>
          </cell>
          <cell r="R115" t="str">
            <v/>
          </cell>
          <cell r="S115" t="str">
            <v/>
          </cell>
        </row>
        <row r="116">
          <cell r="C116" t="str">
            <v/>
          </cell>
          <cell r="D116" t="str">
            <v/>
          </cell>
          <cell r="H116" t="str">
            <v/>
          </cell>
          <cell r="I116" t="str">
            <v/>
          </cell>
          <cell r="M116" t="str">
            <v/>
          </cell>
          <cell r="N116" t="str">
            <v/>
          </cell>
          <cell r="R116" t="str">
            <v/>
          </cell>
          <cell r="S116" t="str">
            <v/>
          </cell>
        </row>
        <row r="117">
          <cell r="C117" t="str">
            <v/>
          </cell>
          <cell r="D117" t="str">
            <v/>
          </cell>
          <cell r="H117" t="str">
            <v/>
          </cell>
          <cell r="I117" t="str">
            <v/>
          </cell>
          <cell r="M117" t="str">
            <v/>
          </cell>
          <cell r="N117" t="str">
            <v/>
          </cell>
          <cell r="R117" t="str">
            <v/>
          </cell>
          <cell r="S117" t="str">
            <v/>
          </cell>
        </row>
        <row r="118">
          <cell r="C118" t="str">
            <v/>
          </cell>
          <cell r="D118" t="str">
            <v/>
          </cell>
          <cell r="H118" t="str">
            <v/>
          </cell>
          <cell r="I118" t="str">
            <v/>
          </cell>
          <cell r="M118" t="str">
            <v/>
          </cell>
          <cell r="N118" t="str">
            <v/>
          </cell>
          <cell r="R118" t="str">
            <v/>
          </cell>
          <cell r="S118" t="str">
            <v/>
          </cell>
        </row>
        <row r="119">
          <cell r="C119" t="str">
            <v/>
          </cell>
          <cell r="D119" t="str">
            <v/>
          </cell>
          <cell r="H119" t="str">
            <v/>
          </cell>
          <cell r="I119" t="str">
            <v/>
          </cell>
          <cell r="M119" t="str">
            <v/>
          </cell>
          <cell r="N119" t="str">
            <v/>
          </cell>
          <cell r="R119" t="str">
            <v/>
          </cell>
          <cell r="S119" t="str">
            <v/>
          </cell>
        </row>
        <row r="120">
          <cell r="C120" t="str">
            <v/>
          </cell>
          <cell r="D120" t="str">
            <v/>
          </cell>
          <cell r="H120" t="str">
            <v/>
          </cell>
          <cell r="I120" t="str">
            <v/>
          </cell>
          <cell r="M120" t="str">
            <v/>
          </cell>
          <cell r="N120" t="str">
            <v/>
          </cell>
          <cell r="R120" t="str">
            <v/>
          </cell>
          <cell r="S120" t="str">
            <v/>
          </cell>
        </row>
        <row r="121">
          <cell r="C121" t="str">
            <v/>
          </cell>
          <cell r="D121" t="str">
            <v/>
          </cell>
          <cell r="H121" t="str">
            <v/>
          </cell>
          <cell r="I121" t="str">
            <v/>
          </cell>
          <cell r="M121" t="str">
            <v/>
          </cell>
          <cell r="N121" t="str">
            <v/>
          </cell>
          <cell r="R121" t="str">
            <v/>
          </cell>
          <cell r="S121" t="str">
            <v/>
          </cell>
        </row>
        <row r="122">
          <cell r="C122" t="str">
            <v/>
          </cell>
          <cell r="D122" t="str">
            <v/>
          </cell>
          <cell r="H122" t="str">
            <v/>
          </cell>
          <cell r="I122" t="str">
            <v/>
          </cell>
          <cell r="M122" t="str">
            <v/>
          </cell>
          <cell r="N122" t="str">
            <v/>
          </cell>
          <cell r="R122" t="str">
            <v/>
          </cell>
          <cell r="S122" t="str">
            <v/>
          </cell>
        </row>
        <row r="123">
          <cell r="C123" t="str">
            <v/>
          </cell>
          <cell r="D123" t="str">
            <v/>
          </cell>
          <cell r="H123" t="str">
            <v/>
          </cell>
          <cell r="I123" t="str">
            <v/>
          </cell>
          <cell r="M123" t="str">
            <v/>
          </cell>
          <cell r="N123" t="str">
            <v/>
          </cell>
          <cell r="R123" t="str">
            <v/>
          </cell>
          <cell r="S123" t="str">
            <v/>
          </cell>
        </row>
        <row r="124">
          <cell r="C124" t="str">
            <v/>
          </cell>
          <cell r="D124" t="str">
            <v/>
          </cell>
          <cell r="H124" t="str">
            <v/>
          </cell>
          <cell r="I124" t="str">
            <v/>
          </cell>
          <cell r="M124" t="str">
            <v/>
          </cell>
          <cell r="N124" t="str">
            <v/>
          </cell>
          <cell r="R124" t="str">
            <v/>
          </cell>
          <cell r="S124" t="str">
            <v/>
          </cell>
        </row>
        <row r="125">
          <cell r="C125" t="str">
            <v/>
          </cell>
          <cell r="D125" t="str">
            <v/>
          </cell>
          <cell r="H125" t="str">
            <v/>
          </cell>
          <cell r="I125" t="str">
            <v/>
          </cell>
          <cell r="M125" t="str">
            <v/>
          </cell>
          <cell r="N125" t="str">
            <v/>
          </cell>
          <cell r="R125" t="str">
            <v/>
          </cell>
          <cell r="S125" t="str">
            <v/>
          </cell>
        </row>
        <row r="126">
          <cell r="C126" t="str">
            <v/>
          </cell>
          <cell r="D126" t="str">
            <v/>
          </cell>
          <cell r="H126" t="str">
            <v/>
          </cell>
          <cell r="I126" t="str">
            <v/>
          </cell>
          <cell r="M126" t="str">
            <v/>
          </cell>
          <cell r="N126" t="str">
            <v/>
          </cell>
          <cell r="R126" t="str">
            <v/>
          </cell>
          <cell r="S126" t="str">
            <v/>
          </cell>
        </row>
        <row r="127">
          <cell r="C127" t="str">
            <v/>
          </cell>
          <cell r="D127" t="str">
            <v/>
          </cell>
          <cell r="H127" t="str">
            <v/>
          </cell>
          <cell r="I127" t="str">
            <v/>
          </cell>
          <cell r="M127" t="str">
            <v/>
          </cell>
          <cell r="N127" t="str">
            <v/>
          </cell>
          <cell r="R127" t="str">
            <v/>
          </cell>
          <cell r="S127" t="str">
            <v/>
          </cell>
        </row>
        <row r="128">
          <cell r="C128" t="str">
            <v/>
          </cell>
          <cell r="D128" t="str">
            <v/>
          </cell>
          <cell r="H128" t="str">
            <v/>
          </cell>
          <cell r="I128" t="str">
            <v/>
          </cell>
          <cell r="M128" t="str">
            <v/>
          </cell>
          <cell r="N128" t="str">
            <v/>
          </cell>
          <cell r="R128" t="str">
            <v/>
          </cell>
          <cell r="S128" t="str">
            <v/>
          </cell>
        </row>
        <row r="129">
          <cell r="C129" t="str">
            <v/>
          </cell>
          <cell r="D129" t="str">
            <v/>
          </cell>
          <cell r="H129" t="str">
            <v/>
          </cell>
          <cell r="I129" t="str">
            <v/>
          </cell>
          <cell r="M129" t="str">
            <v/>
          </cell>
          <cell r="N129" t="str">
            <v/>
          </cell>
          <cell r="R129" t="str">
            <v/>
          </cell>
          <cell r="S129" t="str">
            <v/>
          </cell>
        </row>
        <row r="130">
          <cell r="C130" t="str">
            <v/>
          </cell>
          <cell r="D130" t="str">
            <v/>
          </cell>
          <cell r="H130" t="str">
            <v/>
          </cell>
          <cell r="I130" t="str">
            <v/>
          </cell>
          <cell r="M130" t="str">
            <v/>
          </cell>
          <cell r="N130" t="str">
            <v/>
          </cell>
          <cell r="R130" t="str">
            <v/>
          </cell>
          <cell r="S130" t="str">
            <v/>
          </cell>
        </row>
        <row r="131">
          <cell r="C131" t="str">
            <v/>
          </cell>
          <cell r="D131" t="str">
            <v/>
          </cell>
          <cell r="H131" t="str">
            <v/>
          </cell>
          <cell r="I131" t="str">
            <v/>
          </cell>
          <cell r="M131" t="str">
            <v/>
          </cell>
          <cell r="N131" t="str">
            <v/>
          </cell>
          <cell r="R131" t="str">
            <v/>
          </cell>
          <cell r="S131" t="str">
            <v/>
          </cell>
        </row>
        <row r="132">
          <cell r="C132" t="str">
            <v/>
          </cell>
          <cell r="D132" t="str">
            <v/>
          </cell>
          <cell r="H132" t="str">
            <v/>
          </cell>
          <cell r="I132" t="str">
            <v/>
          </cell>
          <cell r="M132" t="str">
            <v/>
          </cell>
          <cell r="N132" t="str">
            <v/>
          </cell>
          <cell r="R132" t="str">
            <v/>
          </cell>
          <cell r="S132" t="str">
            <v/>
          </cell>
        </row>
        <row r="133">
          <cell r="C133" t="str">
            <v/>
          </cell>
          <cell r="D133" t="str">
            <v/>
          </cell>
          <cell r="H133" t="str">
            <v/>
          </cell>
          <cell r="I133" t="str">
            <v/>
          </cell>
          <cell r="M133" t="str">
            <v/>
          </cell>
          <cell r="N133" t="str">
            <v/>
          </cell>
          <cell r="R133" t="str">
            <v/>
          </cell>
          <cell r="S133" t="str">
            <v/>
          </cell>
        </row>
        <row r="134">
          <cell r="C134" t="str">
            <v/>
          </cell>
          <cell r="D134" t="str">
            <v/>
          </cell>
          <cell r="H134" t="str">
            <v/>
          </cell>
          <cell r="I134" t="str">
            <v/>
          </cell>
          <cell r="M134" t="str">
            <v/>
          </cell>
          <cell r="N134" t="str">
            <v/>
          </cell>
          <cell r="R134" t="str">
            <v/>
          </cell>
          <cell r="S134" t="str">
            <v/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"/>
      <sheetName val="Sediment2"/>
      <sheetName val="schweb1"/>
      <sheetName val="Blattbelag"/>
      <sheetName val="AbtriftBoden"/>
      <sheetName val="Sediment"/>
    </sheetNames>
    <sheetDataSet>
      <sheetData sheetId="0">
        <row r="184">
          <cell r="AC184">
            <v>0.5</v>
          </cell>
        </row>
        <row r="185">
          <cell r="AC185">
            <v>1.5</v>
          </cell>
        </row>
        <row r="186">
          <cell r="AC186">
            <v>2.5</v>
          </cell>
        </row>
        <row r="187">
          <cell r="AC187">
            <v>3.5</v>
          </cell>
        </row>
        <row r="188">
          <cell r="AC188">
            <v>4.5</v>
          </cell>
        </row>
        <row r="189">
          <cell r="AC189">
            <v>5.5</v>
          </cell>
        </row>
        <row r="190">
          <cell r="AC190">
            <v>6.5</v>
          </cell>
        </row>
        <row r="191">
          <cell r="AC191">
            <v>7.5</v>
          </cell>
        </row>
        <row r="192">
          <cell r="AC192">
            <v>8.5</v>
          </cell>
        </row>
        <row r="193">
          <cell r="AC193">
            <v>9.5</v>
          </cell>
        </row>
        <row r="194">
          <cell r="AC194">
            <v>10.5</v>
          </cell>
        </row>
        <row r="195">
          <cell r="AC195">
            <v>11.5</v>
          </cell>
        </row>
        <row r="196">
          <cell r="AC196">
            <v>12.5</v>
          </cell>
        </row>
        <row r="197">
          <cell r="AC197">
            <v>13.5</v>
          </cell>
        </row>
        <row r="198">
          <cell r="AC198">
            <v>14.5</v>
          </cell>
        </row>
        <row r="199">
          <cell r="AC199">
            <v>15.5</v>
          </cell>
        </row>
        <row r="200">
          <cell r="AC200">
            <v>16.5</v>
          </cell>
        </row>
        <row r="201">
          <cell r="AC201">
            <v>17.5</v>
          </cell>
        </row>
        <row r="202">
          <cell r="AC202">
            <v>18.5</v>
          </cell>
        </row>
        <row r="203">
          <cell r="AC203">
            <v>19.5</v>
          </cell>
        </row>
        <row r="204">
          <cell r="AC204">
            <v>20.5</v>
          </cell>
        </row>
        <row r="205">
          <cell r="AC205">
            <v>21.5</v>
          </cell>
        </row>
        <row r="206">
          <cell r="AC206">
            <v>22.5</v>
          </cell>
        </row>
        <row r="207">
          <cell r="AC207">
            <v>23.5</v>
          </cell>
        </row>
        <row r="208">
          <cell r="AC208">
            <v>24.5</v>
          </cell>
        </row>
        <row r="209">
          <cell r="AC209">
            <v>25.5</v>
          </cell>
        </row>
        <row r="210">
          <cell r="AC210">
            <v>26.5</v>
          </cell>
        </row>
        <row r="211">
          <cell r="AC211">
            <v>27.5</v>
          </cell>
        </row>
        <row r="212">
          <cell r="AC212">
            <v>28.5</v>
          </cell>
        </row>
        <row r="213">
          <cell r="AC213">
            <v>29.5</v>
          </cell>
        </row>
        <row r="214">
          <cell r="AC214">
            <v>30.5</v>
          </cell>
        </row>
        <row r="215">
          <cell r="AC215">
            <v>31.5</v>
          </cell>
        </row>
        <row r="216">
          <cell r="AC216">
            <v>32.5</v>
          </cell>
        </row>
        <row r="217">
          <cell r="AC217">
            <v>33.5</v>
          </cell>
        </row>
        <row r="218">
          <cell r="AC218">
            <v>34.5</v>
          </cell>
        </row>
        <row r="219">
          <cell r="AC219">
            <v>35.5</v>
          </cell>
        </row>
        <row r="220">
          <cell r="AC220">
            <v>36.5</v>
          </cell>
        </row>
        <row r="221">
          <cell r="AC221">
            <v>37.5</v>
          </cell>
        </row>
        <row r="222">
          <cell r="AC222">
            <v>38.5</v>
          </cell>
        </row>
        <row r="223">
          <cell r="AC223">
            <v>39.5</v>
          </cell>
        </row>
        <row r="224">
          <cell r="AC224">
            <v>40.5</v>
          </cell>
        </row>
        <row r="225">
          <cell r="AC225">
            <v>41.5</v>
          </cell>
        </row>
        <row r="226">
          <cell r="AC226">
            <v>42.5</v>
          </cell>
        </row>
        <row r="227">
          <cell r="AC227">
            <v>43.5</v>
          </cell>
        </row>
        <row r="228">
          <cell r="AC228">
            <v>44.5</v>
          </cell>
        </row>
        <row r="229">
          <cell r="AC229">
            <v>45.5</v>
          </cell>
        </row>
        <row r="230">
          <cell r="AC230">
            <v>46.5</v>
          </cell>
        </row>
        <row r="231">
          <cell r="AC231">
            <v>47.5</v>
          </cell>
        </row>
        <row r="232">
          <cell r="AC232">
            <v>48.5</v>
          </cell>
        </row>
        <row r="233">
          <cell r="AC233">
            <v>49.5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ahl"/>
      <sheetName val="Ackerbau"/>
      <sheetName val="Spritzenreinigung"/>
      <sheetName val="Spritzenkalkulation"/>
      <sheetName val="Beratung Ackerbau"/>
      <sheetName val="Spargel"/>
      <sheetName val="Erdbeergestänge"/>
      <sheetName val="Restmenge Mittel"/>
      <sheetName val="Restmenge_TÜV"/>
      <sheetName val="Parzellenspritzen"/>
      <sheetName val="Parzellenspritze 40 cm"/>
      <sheetName val="Parzellenspritze 50 cm"/>
      <sheetName val="Druckabfall"/>
      <sheetName val="Umrechnung Hohlkegel Flachstr."/>
      <sheetName val="Beratung AHL"/>
      <sheetName val="Formeln Feldspritzen"/>
      <sheetName val="Formeln Bandspritzen"/>
      <sheetName val="Formeln Obstbau"/>
      <sheetName val="lmin untersch Druck"/>
      <sheetName val="HARDI S 4110"/>
      <sheetName val="Tropfengrößen"/>
      <sheetName val="Applikationsbahn"/>
      <sheetName val="Giesswagen"/>
      <sheetName val="Auswertung Wassersens Papier"/>
      <sheetName val="VK-Berechnung, Düsenausstoß"/>
      <sheetName val="Beratung Ackerbau_alt"/>
      <sheetName val="Diabrotica"/>
      <sheetName val="Flächenberechnung"/>
      <sheetName val="Übersicht"/>
      <sheetName val="kompakte Injektordüsen"/>
      <sheetName val="lange Injektordüsen"/>
      <sheetName val="IDNe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K-Berechnung, Düsenausstoß"/>
      <sheetName val="VK-Berechnung, Querverteilung "/>
    </sheetNames>
    <sheetDataSet>
      <sheetData sheetId="0">
        <row r="22">
          <cell r="D22"/>
          <cell r="K22"/>
        </row>
        <row r="23">
          <cell r="K23"/>
        </row>
        <row r="24">
          <cell r="K24"/>
        </row>
        <row r="25">
          <cell r="K25"/>
        </row>
        <row r="26">
          <cell r="K26"/>
        </row>
        <row r="27">
          <cell r="K27"/>
        </row>
        <row r="28">
          <cell r="K28"/>
        </row>
        <row r="29">
          <cell r="K29"/>
        </row>
        <row r="30">
          <cell r="K30"/>
        </row>
        <row r="31">
          <cell r="K31"/>
        </row>
        <row r="32">
          <cell r="K32"/>
        </row>
        <row r="33">
          <cell r="K33"/>
        </row>
        <row r="34">
          <cell r="K34"/>
        </row>
        <row r="35">
          <cell r="K35"/>
        </row>
        <row r="36">
          <cell r="K36"/>
        </row>
        <row r="37">
          <cell r="K37"/>
        </row>
        <row r="38">
          <cell r="K38"/>
        </row>
        <row r="39">
          <cell r="K39"/>
        </row>
        <row r="40">
          <cell r="K40"/>
        </row>
        <row r="41">
          <cell r="K41"/>
        </row>
        <row r="42">
          <cell r="K42"/>
        </row>
        <row r="43">
          <cell r="K43"/>
        </row>
        <row r="44">
          <cell r="K44"/>
        </row>
        <row r="45">
          <cell r="K45"/>
        </row>
        <row r="46">
          <cell r="K46"/>
        </row>
        <row r="47">
          <cell r="K47"/>
        </row>
        <row r="48">
          <cell r="K48"/>
        </row>
        <row r="49">
          <cell r="K49"/>
        </row>
        <row r="50">
          <cell r="K50"/>
        </row>
        <row r="51">
          <cell r="K51"/>
        </row>
        <row r="52">
          <cell r="K52"/>
        </row>
        <row r="53">
          <cell r="K53"/>
        </row>
        <row r="54">
          <cell r="K54"/>
        </row>
        <row r="55">
          <cell r="K55"/>
        </row>
        <row r="56">
          <cell r="K56"/>
        </row>
        <row r="57">
          <cell r="K57"/>
        </row>
        <row r="58">
          <cell r="K58"/>
        </row>
        <row r="59">
          <cell r="K59"/>
        </row>
        <row r="60">
          <cell r="K60"/>
        </row>
        <row r="61">
          <cell r="K6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view="pageBreakPreview" zoomScale="90" zoomScaleNormal="90" zoomScaleSheetLayoutView="90" workbookViewId="0">
      <selection activeCell="B26" sqref="B26"/>
    </sheetView>
  </sheetViews>
  <sheetFormatPr baseColWidth="10" defaultRowHeight="15" x14ac:dyDescent="0.2"/>
  <cols>
    <col min="1" max="1" width="16" style="1" customWidth="1"/>
    <col min="2" max="2" width="16.42578125" style="1" customWidth="1"/>
    <col min="3" max="6" width="11.42578125" style="1"/>
    <col min="7" max="7" width="16" style="1" customWidth="1"/>
    <col min="8" max="8" width="11.42578125" style="1"/>
    <col min="9" max="9" width="13" style="1" customWidth="1"/>
    <col min="10" max="16384" width="11.42578125" style="1"/>
  </cols>
  <sheetData>
    <row r="1" spans="1:14" ht="15.75" x14ac:dyDescent="0.2">
      <c r="D1" s="62"/>
      <c r="E1" s="63"/>
      <c r="F1" s="63"/>
      <c r="G1" s="63"/>
      <c r="H1" s="63"/>
    </row>
    <row r="2" spans="1:14" s="3" customFormat="1" ht="15.7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6" customFormat="1" ht="16.5" thickBo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4"/>
    </row>
    <row r="4" spans="1:14" ht="16.5" thickBot="1" x14ac:dyDescent="0.3">
      <c r="H4" s="7" t="str">
        <f>IF($B$12="01",0.4,"")</f>
        <v/>
      </c>
      <c r="I4" s="8">
        <v>0.7</v>
      </c>
      <c r="J4" s="8">
        <v>1.5</v>
      </c>
      <c r="K4" s="8">
        <v>2.5</v>
      </c>
      <c r="L4" s="8">
        <v>4.5</v>
      </c>
      <c r="M4" s="8">
        <v>8</v>
      </c>
    </row>
    <row r="5" spans="1:14" ht="16.5" thickBot="1" x14ac:dyDescent="0.25">
      <c r="B5" s="9">
        <v>60</v>
      </c>
      <c r="H5" s="7" t="str">
        <f>IF($B$12="015",0.6,"")</f>
        <v/>
      </c>
      <c r="I5" s="10" t="str">
        <f>IF(I6&gt;$I$10,"ja","")</f>
        <v/>
      </c>
      <c r="J5" s="10" t="str">
        <f>IF(J6&gt;$I$10,"ja","")</f>
        <v/>
      </c>
      <c r="K5" s="10" t="str">
        <f>IF(K6&gt;$I$10,"ja","")</f>
        <v>ja</v>
      </c>
      <c r="L5" s="10" t="str">
        <f>IF(L6&gt;$I$10,"ja","")</f>
        <v>ja</v>
      </c>
      <c r="M5" s="10" t="str">
        <f>IF(M6&gt;$I$10,"ja","")</f>
        <v>ja</v>
      </c>
    </row>
    <row r="6" spans="1:14" ht="16.5" thickBot="1" x14ac:dyDescent="0.3">
      <c r="B6" s="11"/>
      <c r="H6" s="7">
        <f>IF(B12="02",0.8,"")</f>
        <v>0.8</v>
      </c>
      <c r="I6" s="12">
        <f>I4*16.667</f>
        <v>11.6669</v>
      </c>
      <c r="J6" s="12">
        <f>J4*16.667</f>
        <v>25.000500000000002</v>
      </c>
      <c r="K6" s="12">
        <f>K4*16.667</f>
        <v>41.667500000000004</v>
      </c>
      <c r="L6" s="12">
        <f>L4*16.667</f>
        <v>75.001500000000007</v>
      </c>
      <c r="M6" s="12">
        <f>M4*16.667</f>
        <v>133.33600000000001</v>
      </c>
    </row>
    <row r="7" spans="1:14" ht="15.75" thickBot="1" x14ac:dyDescent="0.25">
      <c r="B7" s="13">
        <v>15</v>
      </c>
      <c r="H7" s="7" t="str">
        <f>IF($B$12="025",1,"")</f>
        <v/>
      </c>
      <c r="I7" s="14"/>
      <c r="J7" s="14"/>
      <c r="K7" s="14"/>
      <c r="L7" s="14"/>
      <c r="M7" s="14"/>
    </row>
    <row r="8" spans="1:14" ht="15.75" thickBot="1" x14ac:dyDescent="0.25">
      <c r="B8" s="11"/>
      <c r="H8" s="7" t="str">
        <f>IF($B12="03",1.2,"")</f>
        <v/>
      </c>
    </row>
    <row r="9" spans="1:14" ht="16.5" thickBot="1" x14ac:dyDescent="0.3">
      <c r="B9" s="15">
        <f>(B7/B5*60)</f>
        <v>15</v>
      </c>
      <c r="C9" s="16">
        <f>B9*0.06</f>
        <v>0.89999999999999991</v>
      </c>
      <c r="F9" s="17">
        <v>0.6</v>
      </c>
      <c r="G9" s="18">
        <f>F9*(1000/60)</f>
        <v>10</v>
      </c>
      <c r="H9" s="7" t="str">
        <f>IF($B$12="04",1.6,"")</f>
        <v/>
      </c>
    </row>
    <row r="10" spans="1:14" ht="16.5" thickBot="1" x14ac:dyDescent="0.3">
      <c r="H10" s="7" t="str">
        <f>IF($B$12="05",2,"")</f>
        <v/>
      </c>
      <c r="I10" s="52">
        <f>(I12/B17)*E12</f>
        <v>39.19183588453086</v>
      </c>
      <c r="J10" s="53">
        <f>I10*0.06</f>
        <v>2.3515101530718514</v>
      </c>
    </row>
    <row r="11" spans="1:14" ht="15.75" thickBot="1" x14ac:dyDescent="0.25">
      <c r="H11" s="7" t="str">
        <f>IF($B$12="06",2.4,"")</f>
        <v/>
      </c>
    </row>
    <row r="12" spans="1:14" ht="16.5" thickBot="1" x14ac:dyDescent="0.3">
      <c r="B12" s="20" t="s">
        <v>1</v>
      </c>
      <c r="C12" s="19">
        <f>(H14*SQRT(B14))/SQRT(3)</f>
        <v>0.65319726474218098</v>
      </c>
      <c r="E12" s="21">
        <f>IF(C12=0,G12,C12)</f>
        <v>0.65319726474218098</v>
      </c>
      <c r="G12" s="22">
        <v>0</v>
      </c>
      <c r="H12" s="7" t="str">
        <f>IF($B$12="08",3.2,"")</f>
        <v/>
      </c>
      <c r="I12" s="23">
        <v>30</v>
      </c>
      <c r="J12" s="24" t="s">
        <v>2</v>
      </c>
    </row>
    <row r="13" spans="1:14" ht="15.75" thickBot="1" x14ac:dyDescent="0.25">
      <c r="G13" s="25" t="s">
        <v>3</v>
      </c>
      <c r="H13" s="26" t="str">
        <f>IF($B$12="10",4,"")</f>
        <v/>
      </c>
    </row>
    <row r="14" spans="1:14" ht="15.75" thickBot="1" x14ac:dyDescent="0.25">
      <c r="B14" s="27">
        <v>2</v>
      </c>
      <c r="H14" s="26">
        <f>SUM(H4:H13)</f>
        <v>0.8</v>
      </c>
    </row>
    <row r="15" spans="1:14" x14ac:dyDescent="0.2">
      <c r="B15" s="28" t="s">
        <v>4</v>
      </c>
    </row>
    <row r="16" spans="1:14" ht="15.75" thickBot="1" x14ac:dyDescent="0.25"/>
    <row r="17" spans="2:12" ht="15.75" thickBot="1" x14ac:dyDescent="0.25">
      <c r="B17" s="23">
        <v>0.5</v>
      </c>
    </row>
    <row r="18" spans="2:12" x14ac:dyDescent="0.2">
      <c r="B18" s="28" t="s">
        <v>5</v>
      </c>
    </row>
    <row r="19" spans="2:12" ht="15.75" thickBot="1" x14ac:dyDescent="0.25"/>
    <row r="20" spans="2:12" ht="16.5" thickBot="1" x14ac:dyDescent="0.3">
      <c r="B20" s="29">
        <f>(E12*600)/($B$9*0.06*$B$17)</f>
        <v>870.92968632290808</v>
      </c>
      <c r="C20" s="63" t="s">
        <v>6</v>
      </c>
      <c r="D20" s="63"/>
      <c r="E20" s="63"/>
      <c r="F20" s="63"/>
      <c r="G20" s="29">
        <f>(G12*600)/($B$9*0.06*$B$17)</f>
        <v>0</v>
      </c>
      <c r="I20" s="30"/>
    </row>
    <row r="22" spans="2:12" ht="15.75" thickBot="1" x14ac:dyDescent="0.25"/>
    <row r="23" spans="2:12" x14ac:dyDescent="0.2">
      <c r="B23" s="64" t="s">
        <v>7</v>
      </c>
      <c r="C23" s="66" t="str">
        <f>"01"</f>
        <v>01</v>
      </c>
      <c r="D23" s="68" t="str">
        <f>"015"</f>
        <v>015</v>
      </c>
      <c r="E23" s="70" t="str">
        <f>"02"</f>
        <v>02</v>
      </c>
      <c r="F23" s="72" t="str">
        <f>"025"</f>
        <v>025</v>
      </c>
      <c r="G23" s="74" t="str">
        <f>"03"</f>
        <v>03</v>
      </c>
      <c r="H23" s="76" t="str">
        <f>"04"</f>
        <v>04</v>
      </c>
      <c r="I23" s="54" t="str">
        <f>"05"</f>
        <v>05</v>
      </c>
      <c r="J23" s="56" t="str">
        <f>"06"</f>
        <v>06</v>
      </c>
      <c r="K23" s="58" t="str">
        <f>"08"</f>
        <v>08</v>
      </c>
      <c r="L23" s="60" t="str">
        <f>"10"</f>
        <v>10</v>
      </c>
    </row>
    <row r="24" spans="2:12" ht="15.75" thickBot="1" x14ac:dyDescent="0.25">
      <c r="B24" s="65"/>
      <c r="C24" s="67"/>
      <c r="D24" s="69"/>
      <c r="E24" s="71"/>
      <c r="F24" s="73"/>
      <c r="G24" s="75"/>
      <c r="H24" s="77"/>
      <c r="I24" s="55"/>
      <c r="J24" s="57"/>
      <c r="K24" s="59"/>
      <c r="L24" s="61"/>
    </row>
    <row r="25" spans="2:12" ht="27.75" customHeight="1" thickBot="1" x14ac:dyDescent="0.25">
      <c r="B25" s="31">
        <f>B20</f>
        <v>870.92968632290808</v>
      </c>
      <c r="C25" s="32">
        <f>POWER(((SQRT(3)*(B20*($B$9*0.06))/1200)/0.4),2)</f>
        <v>8.0000000000000018</v>
      </c>
      <c r="D25" s="33">
        <f>POWER(((SQRT(3)*($B$20*($B$9*0.06))/1200)/0.6),2)</f>
        <v>3.5555555555555571</v>
      </c>
      <c r="E25" s="34">
        <f>POWER(((SQRT(3)*($B$20*($B$9*0.06))/1200)/0.8),2)</f>
        <v>2.0000000000000004</v>
      </c>
      <c r="F25" s="35">
        <f>POWER(((SQRT(3)*($B$20*($B$9*0.06))/1200)/1),2)</f>
        <v>1.2800000000000005</v>
      </c>
      <c r="G25" s="36">
        <f>POWER(((SQRT(3)*($B$20*($B$9*0.06))/1200)/1.2),2)</f>
        <v>0.88888888888888928</v>
      </c>
      <c r="H25" s="37">
        <f>POWER(((SQRT(3)*($B$20*($B$9*0.06))/1200)/1.6),2)</f>
        <v>0.50000000000000011</v>
      </c>
      <c r="I25" s="38">
        <f>POWER(((SQRT(3)*($B$20*($B$9*0.06))/1200)/2),2)</f>
        <v>0.32000000000000012</v>
      </c>
      <c r="J25" s="39">
        <f>POWER(((SQRT(3)*($B$20*($B$9*0.06))/1200)/2.4),2)</f>
        <v>0.22222222222222232</v>
      </c>
      <c r="K25" s="40">
        <f>POWER(((SQRT(3)*($B$20*($B$9*0.06))/1200)/3.2),2)</f>
        <v>0.12500000000000003</v>
      </c>
      <c r="L25" s="41">
        <f>POWER(((SQRT(3)*($B$20*($B$9*0.06))/1200)/4),2)</f>
        <v>8.0000000000000029E-2</v>
      </c>
    </row>
    <row r="26" spans="2:12" ht="27.75" customHeight="1" thickBot="1" x14ac:dyDescent="0.25">
      <c r="B26" s="42">
        <v>1000</v>
      </c>
      <c r="C26" s="43">
        <f>POWER(((SQRT(3)*(($B$26*$C$9*$B$17*100)/60000))/0.4),2)</f>
        <v>10.546874999999995</v>
      </c>
      <c r="D26" s="44">
        <f>POWER(((SQRT(3)*(($B$26*$C$9*$B$17*100)/60000))/0.6),2)</f>
        <v>4.6874999999999991</v>
      </c>
      <c r="E26" s="45">
        <f>POWER(((SQRT(3)*(($B$26*$C$9*$B$17*100)/60000))/0.8),2)</f>
        <v>2.6367187499999987</v>
      </c>
      <c r="F26" s="46">
        <f>POWER(((SQRT(3)*(($B$26*$C$9*$B$17*100)/60000))/1),2)</f>
        <v>1.6874999999999996</v>
      </c>
      <c r="G26" s="47">
        <f>POWER(((SQRT(3)*(($B$26*$C$9*$B$17*100)/60000))/1.2),2)</f>
        <v>1.1718749999999998</v>
      </c>
      <c r="H26" s="48">
        <f>POWER(((SQRT(3)*(($B$26*$C$9*$B$17*100)/60000))/1.6),2)</f>
        <v>0.65917968749999967</v>
      </c>
      <c r="I26" s="49">
        <f>POWER(((SQRT(3)*(($B$26*$C$9*$B$17*100)/60000))/2),2)</f>
        <v>0.42187499999999989</v>
      </c>
      <c r="J26" s="50">
        <f>POWER(((SQRT(3)*(($B$26*$C$9*$B$17*100)/60000))/2.4),2)</f>
        <v>0.29296874999999994</v>
      </c>
      <c r="K26" s="51">
        <f>POWER(((SQRT(3)*(($B$26*$C$9*$B$17*100)/60000))/3.2),2)</f>
        <v>0.16479492187499992</v>
      </c>
      <c r="L26" s="41">
        <f>POWER(((SQRT(3)*(($B$26*$C$9*$B$17*100)/60000))/4),2)</f>
        <v>0.10546874999999997</v>
      </c>
    </row>
  </sheetData>
  <sheetProtection algorithmName="SHA-512" hashValue="X0aGiA63utSsbqiUJ+c65iElU+auAVRz0xEzh9Uq+hlg5UtN+OD4sLNKDNsipVTYVrnb+PUh7yZqCc7XaLm1rQ==" saltValue="mBl04mbEzjVW+Bg9co/QBg==" spinCount="100000" sheet="1" selectLockedCells="1"/>
  <mergeCells count="13">
    <mergeCell ref="B23:B24"/>
    <mergeCell ref="C23:C24"/>
    <mergeCell ref="D23:D24"/>
    <mergeCell ref="E23:E24"/>
    <mergeCell ref="F23:F24"/>
    <mergeCell ref="I23:I24"/>
    <mergeCell ref="J23:J24"/>
    <mergeCell ref="K23:K24"/>
    <mergeCell ref="L23:L24"/>
    <mergeCell ref="D1:H1"/>
    <mergeCell ref="C20:F20"/>
    <mergeCell ref="G23:G24"/>
    <mergeCell ref="H23:H24"/>
  </mergeCells>
  <conditionalFormatting sqref="C12">
    <cfRule type="cellIs" dxfId="2" priority="3" stopIfTrue="1" operator="between">
      <formula>$C$5-0.02</formula>
      <formula>$C$5+0.02</formula>
    </cfRule>
  </conditionalFormatting>
  <conditionalFormatting sqref="I5:M5">
    <cfRule type="cellIs" dxfId="1" priority="1" operator="equal">
      <formula>"ja"</formula>
    </cfRule>
    <cfRule type="cellIs" dxfId="0" priority="2" operator="equal">
      <formula>"ja"</formula>
    </cfRule>
  </conditionalFormatting>
  <pageMargins left="0.78740157499999996" right="0.78740157499999996" top="0.984251969" bottom="0.984251969" header="0.4921259845" footer="0.4921259845"/>
  <pageSetup paperSize="9" scale="4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Gießwagen</vt:lpstr>
      <vt:lpstr>Gießwagen!Druckbereich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Harald</dc:creator>
  <cp:lastModifiedBy>Kramer, Harald</cp:lastModifiedBy>
  <dcterms:created xsi:type="dcterms:W3CDTF">2022-08-10T08:32:14Z</dcterms:created>
  <dcterms:modified xsi:type="dcterms:W3CDTF">2023-08-04T07:56:01Z</dcterms:modified>
</cp:coreProperties>
</file>